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480" yWindow="105" windowWidth="17010" windowHeight="8025" tabRatio="692"/>
  </bookViews>
  <sheets>
    <sheet name="Оглавление" sheetId="41" r:id="rId1"/>
    <sheet name="Первичная энергия" sheetId="42" r:id="rId2"/>
    <sheet name="Потребление - жидкие" sheetId="43" r:id="rId3"/>
    <sheet name="Добыча - жидкие" sheetId="44" r:id="rId4"/>
    <sheet name="Потребление - газ" sheetId="45" r:id="rId5"/>
    <sheet name="Добыча - газ" sheetId="46" r:id="rId6"/>
    <sheet name="Потребление - уголь" sheetId="47" r:id="rId7"/>
    <sheet name="Мир" sheetId="36" r:id="rId8"/>
    <sheet name="Северная Америка" sheetId="22" r:id="rId9"/>
    <sheet name="США" sheetId="23" r:id="rId10"/>
    <sheet name="Южная и Центральная Америка" sheetId="24" r:id="rId11"/>
    <sheet name="Европа" sheetId="25" r:id="rId12"/>
    <sheet name="ЕС-28" sheetId="26" r:id="rId13"/>
    <sheet name="СНГ" sheetId="27" r:id="rId14"/>
    <sheet name="Россия" sheetId="28" r:id="rId15"/>
    <sheet name="Развитая Азия" sheetId="29" r:id="rId16"/>
    <sheet name="Развивающаяся Азия" sheetId="30" r:id="rId17"/>
    <sheet name="Китай" sheetId="31" r:id="rId18"/>
    <sheet name="Индия" sheetId="33" r:id="rId19"/>
    <sheet name="Ближний Восток" sheetId="34" r:id="rId20"/>
    <sheet name="Африка" sheetId="35" r:id="rId21"/>
    <sheet name="Страны ОЭСР" sheetId="37" r:id="rId22"/>
    <sheet name="Страны не-ОЭСР" sheetId="38" r:id="rId23"/>
    <sheet name="Страны БРИКС" sheetId="39" r:id="rId24"/>
    <sheet name="Страны G-20" sheetId="40" r:id="rId25"/>
    <sheet name="Страны ЕАЭС" sheetId="3" r:id="rId26"/>
  </sheets>
  <definedNames>
    <definedName name="_Hlk466345754" localSheetId="5">'Добыча - газ'!$B$9</definedName>
    <definedName name="_Hlk466345754" localSheetId="3">'Добыча - жидкие'!$B$7</definedName>
    <definedName name="_Hlk466345754" localSheetId="1">'Первичная энергия'!$B$9</definedName>
    <definedName name="_Hlk466345754" localSheetId="4">'Потребление - газ'!$B$10</definedName>
    <definedName name="_Hlk466345754" localSheetId="2">'Потребление - жидкие'!$B$12</definedName>
    <definedName name="_Hlk466345754" localSheetId="6">'Потребление - уголь'!$B$9</definedName>
    <definedName name="OLE_LINK176" localSheetId="5">'Добыча - газ'!$K$5</definedName>
    <definedName name="OLE_LINK176" localSheetId="3">'Добыча - жидкие'!#REF!</definedName>
    <definedName name="OLE_LINK176" localSheetId="1">'Первичная энергия'!$K$5</definedName>
    <definedName name="OLE_LINK176" localSheetId="4">'Потребление - газ'!$K$6</definedName>
    <definedName name="OLE_LINK176" localSheetId="2">'Потребление - жидкие'!$J$8</definedName>
    <definedName name="OLE_LINK176" localSheetId="6">'Потребление - уголь'!$K$5</definedName>
  </definedNames>
  <calcPr calcId="145621"/>
</workbook>
</file>

<file path=xl/calcChain.xml><?xml version="1.0" encoding="utf-8"?>
<calcChain xmlns="http://schemas.openxmlformats.org/spreadsheetml/2006/main">
  <c r="K6" i="30" l="1"/>
  <c r="K7" i="30"/>
  <c r="K6" i="3"/>
  <c r="K7" i="3"/>
  <c r="K6" i="40"/>
  <c r="K7" i="40"/>
  <c r="K6" i="39"/>
  <c r="K7" i="39"/>
  <c r="K6" i="38"/>
  <c r="K7" i="38"/>
  <c r="K6" i="37"/>
  <c r="K7" i="37"/>
  <c r="K6" i="35"/>
  <c r="K7" i="35"/>
  <c r="K6" i="34"/>
  <c r="K7" i="34"/>
  <c r="K6" i="33"/>
  <c r="K7" i="33"/>
  <c r="K6" i="31"/>
  <c r="K7" i="31"/>
  <c r="K6" i="29"/>
  <c r="K7" i="29"/>
  <c r="K6" i="28"/>
  <c r="K7" i="28"/>
  <c r="K6" i="27"/>
  <c r="K7" i="27"/>
  <c r="K6" i="26"/>
  <c r="K7" i="26"/>
  <c r="K6" i="25"/>
  <c r="K7" i="25"/>
  <c r="K6" i="24"/>
  <c r="K7" i="24"/>
  <c r="K6" i="23"/>
  <c r="K7" i="23"/>
  <c r="K6" i="22"/>
  <c r="K7" i="22"/>
  <c r="K6" i="36"/>
  <c r="K7" i="36"/>
  <c r="L6" i="36"/>
  <c r="K35" i="3" l="1"/>
  <c r="L35" i="3"/>
  <c r="M35" i="3"/>
  <c r="J28" i="3" l="1"/>
  <c r="I28" i="3"/>
  <c r="H28" i="3"/>
  <c r="G28" i="3"/>
  <c r="F28" i="3"/>
  <c r="E28" i="3"/>
  <c r="D28" i="3"/>
  <c r="C28" i="3"/>
  <c r="J16" i="3"/>
  <c r="I16" i="3"/>
  <c r="I10" i="3" s="1"/>
  <c r="H16" i="3"/>
  <c r="H9" i="3" s="1"/>
  <c r="G16" i="3"/>
  <c r="G9" i="3" s="1"/>
  <c r="F16" i="3"/>
  <c r="F9" i="3" s="1"/>
  <c r="E16" i="3"/>
  <c r="E10" i="3" s="1"/>
  <c r="D16" i="3"/>
  <c r="D9" i="3" s="1"/>
  <c r="C16" i="3"/>
  <c r="C10" i="3" s="1"/>
  <c r="J10" i="3"/>
  <c r="F10" i="3"/>
  <c r="J9" i="3"/>
  <c r="C9" i="3"/>
  <c r="J8" i="3"/>
  <c r="I8" i="3"/>
  <c r="H8" i="3"/>
  <c r="G8" i="3"/>
  <c r="F8" i="3"/>
  <c r="E8" i="3"/>
  <c r="D8" i="3"/>
  <c r="C8" i="3"/>
  <c r="M35" i="40"/>
  <c r="L35" i="40"/>
  <c r="K35" i="40"/>
  <c r="M34" i="40"/>
  <c r="L34" i="40"/>
  <c r="K34" i="40"/>
  <c r="M33" i="40"/>
  <c r="L33" i="40"/>
  <c r="K33" i="40"/>
  <c r="M32" i="40"/>
  <c r="L32" i="40"/>
  <c r="K32" i="40"/>
  <c r="M31" i="40"/>
  <c r="L31" i="40"/>
  <c r="K31" i="40"/>
  <c r="M30" i="40"/>
  <c r="L30" i="40"/>
  <c r="K30" i="40"/>
  <c r="M29" i="40"/>
  <c r="L29" i="40"/>
  <c r="K29" i="40"/>
  <c r="J28" i="40"/>
  <c r="I28" i="40"/>
  <c r="H28" i="40"/>
  <c r="G28" i="40"/>
  <c r="F28" i="40"/>
  <c r="E28" i="40"/>
  <c r="D28" i="40"/>
  <c r="C28" i="40"/>
  <c r="M23" i="40"/>
  <c r="L23" i="40"/>
  <c r="K23" i="40"/>
  <c r="M22" i="40"/>
  <c r="L22" i="40"/>
  <c r="K22" i="40"/>
  <c r="M21" i="40"/>
  <c r="L21" i="40"/>
  <c r="K21" i="40"/>
  <c r="M20" i="40"/>
  <c r="L20" i="40"/>
  <c r="K20" i="40"/>
  <c r="M19" i="40"/>
  <c r="L19" i="40"/>
  <c r="K19" i="40"/>
  <c r="M18" i="40"/>
  <c r="L18" i="40"/>
  <c r="K18" i="40"/>
  <c r="M17" i="40"/>
  <c r="L17" i="40"/>
  <c r="K17" i="40"/>
  <c r="J16" i="40"/>
  <c r="J10" i="40" s="1"/>
  <c r="I16" i="40"/>
  <c r="I10" i="40" s="1"/>
  <c r="H16" i="40"/>
  <c r="H10" i="40" s="1"/>
  <c r="G16" i="40"/>
  <c r="G9" i="40" s="1"/>
  <c r="F16" i="40"/>
  <c r="F9" i="40" s="1"/>
  <c r="E16" i="40"/>
  <c r="E10" i="40" s="1"/>
  <c r="D16" i="40"/>
  <c r="D9" i="40" s="1"/>
  <c r="C16" i="40"/>
  <c r="C10" i="40" s="1"/>
  <c r="M11" i="40"/>
  <c r="L11" i="40"/>
  <c r="K11" i="40"/>
  <c r="G10" i="40"/>
  <c r="F10" i="40"/>
  <c r="J8" i="40"/>
  <c r="I8" i="40"/>
  <c r="H8" i="40"/>
  <c r="G8" i="40"/>
  <c r="F8" i="40"/>
  <c r="E8" i="40"/>
  <c r="D8" i="40"/>
  <c r="C8" i="40"/>
  <c r="M7" i="40"/>
  <c r="L7" i="40"/>
  <c r="M6" i="40"/>
  <c r="L6" i="40"/>
  <c r="M35" i="39"/>
  <c r="L35" i="39"/>
  <c r="K35" i="39"/>
  <c r="M34" i="39"/>
  <c r="L34" i="39"/>
  <c r="K34" i="39"/>
  <c r="M33" i="39"/>
  <c r="L33" i="39"/>
  <c r="K33" i="39"/>
  <c r="M32" i="39"/>
  <c r="L32" i="39"/>
  <c r="K32" i="39"/>
  <c r="M31" i="39"/>
  <c r="L31" i="39"/>
  <c r="K31" i="39"/>
  <c r="M30" i="39"/>
  <c r="L30" i="39"/>
  <c r="K30" i="39"/>
  <c r="M29" i="39"/>
  <c r="L29" i="39"/>
  <c r="K29" i="39"/>
  <c r="J28" i="39"/>
  <c r="I28" i="39"/>
  <c r="H28" i="39"/>
  <c r="G28" i="39"/>
  <c r="F28" i="39"/>
  <c r="E28" i="39"/>
  <c r="D28" i="39"/>
  <c r="C28" i="39"/>
  <c r="M23" i="39"/>
  <c r="L23" i="39"/>
  <c r="K23" i="39"/>
  <c r="M22" i="39"/>
  <c r="L22" i="39"/>
  <c r="K22" i="39"/>
  <c r="M21" i="39"/>
  <c r="L21" i="39"/>
  <c r="K21" i="39"/>
  <c r="M20" i="39"/>
  <c r="L20" i="39"/>
  <c r="K20" i="39"/>
  <c r="M19" i="39"/>
  <c r="L19" i="39"/>
  <c r="K19" i="39"/>
  <c r="M18" i="39"/>
  <c r="L18" i="39"/>
  <c r="K18" i="39"/>
  <c r="M17" i="39"/>
  <c r="L17" i="39"/>
  <c r="K17" i="39"/>
  <c r="J16" i="39"/>
  <c r="I16" i="39"/>
  <c r="H16" i="39"/>
  <c r="G16" i="39"/>
  <c r="G10" i="39" s="1"/>
  <c r="F16" i="39"/>
  <c r="F10" i="39" s="1"/>
  <c r="E16" i="39"/>
  <c r="D16" i="39"/>
  <c r="D10" i="39" s="1"/>
  <c r="C16" i="39"/>
  <c r="C9" i="39" s="1"/>
  <c r="M11" i="39"/>
  <c r="L11" i="39"/>
  <c r="K11" i="39"/>
  <c r="I10" i="39"/>
  <c r="E10" i="39"/>
  <c r="I9" i="39"/>
  <c r="E9" i="39"/>
  <c r="J8" i="39"/>
  <c r="I8" i="39"/>
  <c r="H8" i="39"/>
  <c r="G8" i="39"/>
  <c r="F8" i="39"/>
  <c r="E8" i="39"/>
  <c r="D8" i="39"/>
  <c r="C8" i="39"/>
  <c r="M7" i="39"/>
  <c r="L7" i="39"/>
  <c r="M6" i="39"/>
  <c r="L6" i="39"/>
  <c r="M35" i="38"/>
  <c r="L35" i="38"/>
  <c r="K35" i="38"/>
  <c r="M34" i="38"/>
  <c r="L34" i="38"/>
  <c r="K34" i="38"/>
  <c r="M33" i="38"/>
  <c r="L33" i="38"/>
  <c r="K33" i="38"/>
  <c r="M32" i="38"/>
  <c r="L32" i="38"/>
  <c r="K32" i="38"/>
  <c r="M31" i="38"/>
  <c r="L31" i="38"/>
  <c r="K31" i="38"/>
  <c r="M30" i="38"/>
  <c r="L30" i="38"/>
  <c r="K30" i="38"/>
  <c r="M29" i="38"/>
  <c r="L29" i="38"/>
  <c r="K29" i="38"/>
  <c r="J28" i="38"/>
  <c r="I28" i="38"/>
  <c r="H28" i="38"/>
  <c r="G28" i="38"/>
  <c r="F28" i="38"/>
  <c r="E28" i="38"/>
  <c r="D28" i="38"/>
  <c r="C28" i="38"/>
  <c r="M23" i="38"/>
  <c r="L23" i="38"/>
  <c r="K23" i="38"/>
  <c r="M22" i="38"/>
  <c r="L22" i="38"/>
  <c r="K22" i="38"/>
  <c r="M21" i="38"/>
  <c r="L21" i="38"/>
  <c r="K21" i="38"/>
  <c r="M20" i="38"/>
  <c r="L20" i="38"/>
  <c r="K20" i="38"/>
  <c r="M19" i="38"/>
  <c r="L19" i="38"/>
  <c r="K19" i="38"/>
  <c r="M18" i="38"/>
  <c r="L18" i="38"/>
  <c r="K18" i="38"/>
  <c r="M17" i="38"/>
  <c r="L17" i="38"/>
  <c r="K17" i="38"/>
  <c r="J16" i="38"/>
  <c r="J10" i="38" s="1"/>
  <c r="I16" i="38"/>
  <c r="H16" i="38"/>
  <c r="H10" i="38" s="1"/>
  <c r="G16" i="38"/>
  <c r="G10" i="38" s="1"/>
  <c r="F16" i="38"/>
  <c r="E16" i="38"/>
  <c r="E10" i="38" s="1"/>
  <c r="D16" i="38"/>
  <c r="D10" i="38" s="1"/>
  <c r="C16" i="38"/>
  <c r="C10" i="38" s="1"/>
  <c r="M11" i="38"/>
  <c r="L11" i="38"/>
  <c r="K11" i="38"/>
  <c r="F10" i="38"/>
  <c r="F9" i="38"/>
  <c r="J8" i="38"/>
  <c r="I8" i="38"/>
  <c r="H8" i="38"/>
  <c r="G8" i="38"/>
  <c r="F8" i="38"/>
  <c r="E8" i="38"/>
  <c r="D8" i="38"/>
  <c r="C8" i="38"/>
  <c r="M7" i="38"/>
  <c r="L7" i="38"/>
  <c r="M6" i="38"/>
  <c r="L6" i="38"/>
  <c r="M35" i="37"/>
  <c r="L35" i="37"/>
  <c r="K35" i="37"/>
  <c r="M34" i="37"/>
  <c r="L34" i="37"/>
  <c r="K34" i="37"/>
  <c r="M33" i="37"/>
  <c r="L33" i="37"/>
  <c r="K33" i="37"/>
  <c r="M32" i="37"/>
  <c r="L32" i="37"/>
  <c r="K32" i="37"/>
  <c r="M31" i="37"/>
  <c r="L31" i="37"/>
  <c r="K31" i="37"/>
  <c r="M30" i="37"/>
  <c r="L30" i="37"/>
  <c r="K30" i="37"/>
  <c r="M29" i="37"/>
  <c r="L29" i="37"/>
  <c r="K29" i="37"/>
  <c r="J28" i="37"/>
  <c r="I28" i="37"/>
  <c r="H28" i="37"/>
  <c r="G28" i="37"/>
  <c r="F28" i="37"/>
  <c r="E28" i="37"/>
  <c r="D28" i="37"/>
  <c r="C28" i="37"/>
  <c r="M23" i="37"/>
  <c r="L23" i="37"/>
  <c r="K23" i="37"/>
  <c r="M22" i="37"/>
  <c r="L22" i="37"/>
  <c r="K22" i="37"/>
  <c r="M21" i="37"/>
  <c r="L21" i="37"/>
  <c r="K21" i="37"/>
  <c r="M20" i="37"/>
  <c r="L20" i="37"/>
  <c r="K20" i="37"/>
  <c r="M19" i="37"/>
  <c r="L19" i="37"/>
  <c r="K19" i="37"/>
  <c r="M18" i="37"/>
  <c r="L18" i="37"/>
  <c r="K18" i="37"/>
  <c r="M17" i="37"/>
  <c r="L17" i="37"/>
  <c r="K17" i="37"/>
  <c r="J16" i="37"/>
  <c r="I16" i="37"/>
  <c r="I10" i="37" s="1"/>
  <c r="H16" i="37"/>
  <c r="G16" i="37"/>
  <c r="G9" i="37" s="1"/>
  <c r="F16" i="37"/>
  <c r="F10" i="37" s="1"/>
  <c r="E16" i="37"/>
  <c r="E10" i="37" s="1"/>
  <c r="D16" i="37"/>
  <c r="D10" i="37" s="1"/>
  <c r="C16" i="37"/>
  <c r="C10" i="37" s="1"/>
  <c r="M11" i="37"/>
  <c r="L11" i="37"/>
  <c r="K11" i="37"/>
  <c r="G10" i="37"/>
  <c r="J8" i="37"/>
  <c r="I8" i="37"/>
  <c r="H8" i="37"/>
  <c r="G8" i="37"/>
  <c r="F8" i="37"/>
  <c r="E8" i="37"/>
  <c r="D8" i="37"/>
  <c r="C8" i="37"/>
  <c r="M7" i="37"/>
  <c r="L7" i="37"/>
  <c r="M6" i="37"/>
  <c r="L6" i="37"/>
  <c r="M35" i="36"/>
  <c r="L35" i="36"/>
  <c r="K35" i="36"/>
  <c r="M34" i="36"/>
  <c r="L34" i="36"/>
  <c r="K34" i="36"/>
  <c r="M33" i="36"/>
  <c r="L33" i="36"/>
  <c r="K33" i="36"/>
  <c r="M32" i="36"/>
  <c r="L32" i="36"/>
  <c r="K32" i="36"/>
  <c r="M31" i="36"/>
  <c r="L31" i="36"/>
  <c r="K31" i="36"/>
  <c r="M30" i="36"/>
  <c r="L30" i="36"/>
  <c r="K30" i="36"/>
  <c r="M29" i="36"/>
  <c r="L29" i="36"/>
  <c r="K29" i="36"/>
  <c r="J28" i="36"/>
  <c r="I28" i="36"/>
  <c r="H28" i="36"/>
  <c r="G28" i="36"/>
  <c r="F28" i="36"/>
  <c r="E28" i="36"/>
  <c r="D28" i="36"/>
  <c r="C28" i="36"/>
  <c r="M23" i="36"/>
  <c r="L23" i="36"/>
  <c r="K23" i="36"/>
  <c r="M22" i="36"/>
  <c r="L22" i="36"/>
  <c r="K22" i="36"/>
  <c r="M21" i="36"/>
  <c r="L21" i="36"/>
  <c r="K21" i="36"/>
  <c r="M20" i="36"/>
  <c r="L20" i="36"/>
  <c r="K20" i="36"/>
  <c r="M19" i="36"/>
  <c r="L19" i="36"/>
  <c r="K19" i="36"/>
  <c r="M18" i="36"/>
  <c r="L18" i="36"/>
  <c r="K18" i="36"/>
  <c r="M17" i="36"/>
  <c r="L17" i="36"/>
  <c r="K17" i="36"/>
  <c r="J16" i="36"/>
  <c r="J9" i="36" s="1"/>
  <c r="I16" i="36"/>
  <c r="H16" i="36"/>
  <c r="H9" i="36" s="1"/>
  <c r="G16" i="36"/>
  <c r="G10" i="36" s="1"/>
  <c r="F16" i="36"/>
  <c r="F10" i="36" s="1"/>
  <c r="E16" i="36"/>
  <c r="E9" i="36" s="1"/>
  <c r="D16" i="36"/>
  <c r="D9" i="36" s="1"/>
  <c r="C16" i="36"/>
  <c r="C10" i="36" s="1"/>
  <c r="M11" i="36"/>
  <c r="L11" i="36"/>
  <c r="K11" i="36"/>
  <c r="H10" i="36"/>
  <c r="J8" i="36"/>
  <c r="I8" i="36"/>
  <c r="H8" i="36"/>
  <c r="G8" i="36"/>
  <c r="F8" i="36"/>
  <c r="E8" i="36"/>
  <c r="D8" i="36"/>
  <c r="C8" i="36"/>
  <c r="M7" i="36"/>
  <c r="L7" i="36"/>
  <c r="M6" i="36"/>
  <c r="M35" i="35"/>
  <c r="L35" i="35"/>
  <c r="K35" i="35"/>
  <c r="M34" i="35"/>
  <c r="L34" i="35"/>
  <c r="K34" i="35"/>
  <c r="M33" i="35"/>
  <c r="L33" i="35"/>
  <c r="K33" i="35"/>
  <c r="M32" i="35"/>
  <c r="L32" i="35"/>
  <c r="K32" i="35"/>
  <c r="M31" i="35"/>
  <c r="L31" i="35"/>
  <c r="K31" i="35"/>
  <c r="M30" i="35"/>
  <c r="L30" i="35"/>
  <c r="K30" i="35"/>
  <c r="M29" i="35"/>
  <c r="L29" i="35"/>
  <c r="K29" i="35"/>
  <c r="J28" i="35"/>
  <c r="I28" i="35"/>
  <c r="H28" i="35"/>
  <c r="G28" i="35"/>
  <c r="F28" i="35"/>
  <c r="E28" i="35"/>
  <c r="D28" i="35"/>
  <c r="C28" i="35"/>
  <c r="M23" i="35"/>
  <c r="L23" i="35"/>
  <c r="K23" i="35"/>
  <c r="M22" i="35"/>
  <c r="L22" i="35"/>
  <c r="K22" i="35"/>
  <c r="M21" i="35"/>
  <c r="L21" i="35"/>
  <c r="K21" i="35"/>
  <c r="M20" i="35"/>
  <c r="L20" i="35"/>
  <c r="K20" i="35"/>
  <c r="M19" i="35"/>
  <c r="L19" i="35"/>
  <c r="K19" i="35"/>
  <c r="M18" i="35"/>
  <c r="L18" i="35"/>
  <c r="K18" i="35"/>
  <c r="M17" i="35"/>
  <c r="L17" i="35"/>
  <c r="K17" i="35"/>
  <c r="J16" i="35"/>
  <c r="J9" i="35" s="1"/>
  <c r="I16" i="35"/>
  <c r="I9" i="35" s="1"/>
  <c r="H16" i="35"/>
  <c r="H10" i="35" s="1"/>
  <c r="G16" i="35"/>
  <c r="G9" i="35" s="1"/>
  <c r="F16" i="35"/>
  <c r="F10" i="35" s="1"/>
  <c r="E16" i="35"/>
  <c r="D16" i="35"/>
  <c r="D10" i="35" s="1"/>
  <c r="C16" i="35"/>
  <c r="C9" i="35" s="1"/>
  <c r="M11" i="35"/>
  <c r="L11" i="35"/>
  <c r="K11" i="35"/>
  <c r="I10" i="35"/>
  <c r="E10" i="35"/>
  <c r="E9" i="35"/>
  <c r="J8" i="35"/>
  <c r="I8" i="35"/>
  <c r="H8" i="35"/>
  <c r="G8" i="35"/>
  <c r="F8" i="35"/>
  <c r="E8" i="35"/>
  <c r="D8" i="35"/>
  <c r="C8" i="35"/>
  <c r="M7" i="35"/>
  <c r="L7" i="35"/>
  <c r="M6" i="35"/>
  <c r="L6" i="35"/>
  <c r="M35" i="34"/>
  <c r="L35" i="34"/>
  <c r="K35" i="34"/>
  <c r="M34" i="34"/>
  <c r="L34" i="34"/>
  <c r="K34" i="34"/>
  <c r="M33" i="34"/>
  <c r="L33" i="34"/>
  <c r="K33" i="34"/>
  <c r="M32" i="34"/>
  <c r="L32" i="34"/>
  <c r="K32" i="34"/>
  <c r="M31" i="34"/>
  <c r="L31" i="34"/>
  <c r="K31" i="34"/>
  <c r="M30" i="34"/>
  <c r="L30" i="34"/>
  <c r="K30" i="34"/>
  <c r="M29" i="34"/>
  <c r="L29" i="34"/>
  <c r="K29" i="34"/>
  <c r="J28" i="34"/>
  <c r="I28" i="34"/>
  <c r="H28" i="34"/>
  <c r="G28" i="34"/>
  <c r="F28" i="34"/>
  <c r="E28" i="34"/>
  <c r="D28" i="34"/>
  <c r="C28" i="34"/>
  <c r="M23" i="34"/>
  <c r="L23" i="34"/>
  <c r="K23" i="34"/>
  <c r="M22" i="34"/>
  <c r="L22" i="34"/>
  <c r="K22" i="34"/>
  <c r="M21" i="34"/>
  <c r="L21" i="34"/>
  <c r="K21" i="34"/>
  <c r="M20" i="34"/>
  <c r="L20" i="34"/>
  <c r="K20" i="34"/>
  <c r="M19" i="34"/>
  <c r="L19" i="34"/>
  <c r="K19" i="34"/>
  <c r="M18" i="34"/>
  <c r="L18" i="34"/>
  <c r="K18" i="34"/>
  <c r="M17" i="34"/>
  <c r="L17" i="34"/>
  <c r="K17" i="34"/>
  <c r="J16" i="34"/>
  <c r="I16" i="34"/>
  <c r="H16" i="34"/>
  <c r="G16" i="34"/>
  <c r="G10" i="34" s="1"/>
  <c r="F16" i="34"/>
  <c r="F10" i="34" s="1"/>
  <c r="E16" i="34"/>
  <c r="E9" i="34" s="1"/>
  <c r="D16" i="34"/>
  <c r="C16" i="34"/>
  <c r="C9" i="34" s="1"/>
  <c r="M11" i="34"/>
  <c r="L11" i="34"/>
  <c r="K11" i="34"/>
  <c r="C10" i="34"/>
  <c r="J9" i="34"/>
  <c r="J8" i="34"/>
  <c r="I8" i="34"/>
  <c r="H8" i="34"/>
  <c r="G8" i="34"/>
  <c r="F8" i="34"/>
  <c r="E8" i="34"/>
  <c r="D8" i="34"/>
  <c r="C8" i="34"/>
  <c r="M7" i="34"/>
  <c r="L7" i="34"/>
  <c r="M6" i="34"/>
  <c r="L6" i="34"/>
  <c r="M35" i="33"/>
  <c r="L35" i="33"/>
  <c r="K35" i="33"/>
  <c r="M34" i="33"/>
  <c r="L34" i="33"/>
  <c r="K34" i="33"/>
  <c r="M33" i="33"/>
  <c r="L33" i="33"/>
  <c r="K33" i="33"/>
  <c r="M32" i="33"/>
  <c r="L32" i="33"/>
  <c r="K32" i="33"/>
  <c r="M31" i="33"/>
  <c r="L31" i="33"/>
  <c r="K31" i="33"/>
  <c r="M30" i="33"/>
  <c r="L30" i="33"/>
  <c r="K30" i="33"/>
  <c r="M29" i="33"/>
  <c r="L29" i="33"/>
  <c r="K29" i="33"/>
  <c r="J28" i="33"/>
  <c r="I28" i="33"/>
  <c r="H28" i="33"/>
  <c r="G28" i="33"/>
  <c r="F28" i="33"/>
  <c r="E28" i="33"/>
  <c r="D28" i="33"/>
  <c r="C28" i="33"/>
  <c r="M23" i="33"/>
  <c r="L23" i="33"/>
  <c r="K23" i="33"/>
  <c r="M22" i="33"/>
  <c r="L22" i="33"/>
  <c r="K22" i="33"/>
  <c r="M21" i="33"/>
  <c r="L21" i="33"/>
  <c r="K21" i="33"/>
  <c r="M20" i="33"/>
  <c r="L20" i="33"/>
  <c r="K20" i="33"/>
  <c r="M19" i="33"/>
  <c r="L19" i="33"/>
  <c r="K19" i="33"/>
  <c r="M18" i="33"/>
  <c r="L18" i="33"/>
  <c r="K18" i="33"/>
  <c r="M17" i="33"/>
  <c r="L17" i="33"/>
  <c r="K17" i="33"/>
  <c r="J16" i="33"/>
  <c r="J10" i="33" s="1"/>
  <c r="I16" i="33"/>
  <c r="I10" i="33" s="1"/>
  <c r="H16" i="33"/>
  <c r="G16" i="33"/>
  <c r="F16" i="33"/>
  <c r="F10" i="33" s="1"/>
  <c r="E16" i="33"/>
  <c r="E10" i="33" s="1"/>
  <c r="D16" i="33"/>
  <c r="D10" i="33" s="1"/>
  <c r="C16" i="33"/>
  <c r="M11" i="33"/>
  <c r="L11" i="33"/>
  <c r="K11" i="33"/>
  <c r="J8" i="33"/>
  <c r="I8" i="33"/>
  <c r="H8" i="33"/>
  <c r="G8" i="33"/>
  <c r="F8" i="33"/>
  <c r="E8" i="33"/>
  <c r="D8" i="33"/>
  <c r="C8" i="33"/>
  <c r="M7" i="33"/>
  <c r="L7" i="33"/>
  <c r="M6" i="33"/>
  <c r="L6" i="33"/>
  <c r="M35" i="31"/>
  <c r="L35" i="31"/>
  <c r="K35" i="31"/>
  <c r="M34" i="31"/>
  <c r="L34" i="31"/>
  <c r="K34" i="31"/>
  <c r="M33" i="31"/>
  <c r="L33" i="31"/>
  <c r="K33" i="31"/>
  <c r="M32" i="31"/>
  <c r="L32" i="31"/>
  <c r="K32" i="31"/>
  <c r="M31" i="31"/>
  <c r="L31" i="31"/>
  <c r="K31" i="31"/>
  <c r="M30" i="31"/>
  <c r="L30" i="31"/>
  <c r="K30" i="31"/>
  <c r="M29" i="31"/>
  <c r="L29" i="31"/>
  <c r="K29" i="31"/>
  <c r="J28" i="31"/>
  <c r="I28" i="31"/>
  <c r="H28" i="31"/>
  <c r="G28" i="31"/>
  <c r="F28" i="31"/>
  <c r="E28" i="31"/>
  <c r="D28" i="31"/>
  <c r="C28" i="31"/>
  <c r="M23" i="31"/>
  <c r="L23" i="31"/>
  <c r="K23" i="31"/>
  <c r="M22" i="31"/>
  <c r="L22" i="31"/>
  <c r="K22" i="31"/>
  <c r="M21" i="31"/>
  <c r="L21" i="31"/>
  <c r="K21" i="31"/>
  <c r="M20" i="31"/>
  <c r="L20" i="31"/>
  <c r="K20" i="31"/>
  <c r="M19" i="31"/>
  <c r="L19" i="31"/>
  <c r="K19" i="31"/>
  <c r="M18" i="31"/>
  <c r="L18" i="31"/>
  <c r="K18" i="31"/>
  <c r="M17" i="31"/>
  <c r="L17" i="31"/>
  <c r="K17" i="31"/>
  <c r="J16" i="31"/>
  <c r="I16" i="31"/>
  <c r="I9" i="31" s="1"/>
  <c r="H16" i="31"/>
  <c r="H10" i="31" s="1"/>
  <c r="G16" i="31"/>
  <c r="G10" i="31" s="1"/>
  <c r="F16" i="31"/>
  <c r="E16" i="31"/>
  <c r="E10" i="31" s="1"/>
  <c r="D16" i="31"/>
  <c r="D10" i="31" s="1"/>
  <c r="C16" i="31"/>
  <c r="L16" i="31" s="1"/>
  <c r="M11" i="31"/>
  <c r="L11" i="31"/>
  <c r="K11" i="31"/>
  <c r="I10" i="31"/>
  <c r="E9" i="31"/>
  <c r="J8" i="31"/>
  <c r="I8" i="31"/>
  <c r="H8" i="31"/>
  <c r="G8" i="31"/>
  <c r="F8" i="31"/>
  <c r="E8" i="31"/>
  <c r="D8" i="31"/>
  <c r="C8" i="31"/>
  <c r="M7" i="31"/>
  <c r="L7" i="31"/>
  <c r="M6" i="31"/>
  <c r="L6" i="31"/>
  <c r="M35" i="30"/>
  <c r="L35" i="30"/>
  <c r="K35" i="30"/>
  <c r="M34" i="30"/>
  <c r="L34" i="30"/>
  <c r="K34" i="30"/>
  <c r="M33" i="30"/>
  <c r="L33" i="30"/>
  <c r="K33" i="30"/>
  <c r="M32" i="30"/>
  <c r="L32" i="30"/>
  <c r="K32" i="30"/>
  <c r="M31" i="30"/>
  <c r="L31" i="30"/>
  <c r="K31" i="30"/>
  <c r="M30" i="30"/>
  <c r="L30" i="30"/>
  <c r="K30" i="30"/>
  <c r="M29" i="30"/>
  <c r="L29" i="30"/>
  <c r="K29" i="30"/>
  <c r="J28" i="30"/>
  <c r="I28" i="30"/>
  <c r="H28" i="30"/>
  <c r="G28" i="30"/>
  <c r="F28" i="30"/>
  <c r="E28" i="30"/>
  <c r="D28" i="30"/>
  <c r="C28" i="30"/>
  <c r="M23" i="30"/>
  <c r="L23" i="30"/>
  <c r="K23" i="30"/>
  <c r="M22" i="30"/>
  <c r="L22" i="30"/>
  <c r="K22" i="30"/>
  <c r="M21" i="30"/>
  <c r="L21" i="30"/>
  <c r="K21" i="30"/>
  <c r="M20" i="30"/>
  <c r="L20" i="30"/>
  <c r="K20" i="30"/>
  <c r="M19" i="30"/>
  <c r="L19" i="30"/>
  <c r="K19" i="30"/>
  <c r="M18" i="30"/>
  <c r="L18" i="30"/>
  <c r="K18" i="30"/>
  <c r="M17" i="30"/>
  <c r="L17" i="30"/>
  <c r="K17" i="30"/>
  <c r="J16" i="30"/>
  <c r="I16" i="30"/>
  <c r="I10" i="30" s="1"/>
  <c r="H16" i="30"/>
  <c r="H10" i="30" s="1"/>
  <c r="G16" i="30"/>
  <c r="G9" i="30" s="1"/>
  <c r="F16" i="30"/>
  <c r="F9" i="30" s="1"/>
  <c r="E16" i="30"/>
  <c r="E9" i="30" s="1"/>
  <c r="D16" i="30"/>
  <c r="D9" i="30" s="1"/>
  <c r="C16" i="30"/>
  <c r="C9" i="30" s="1"/>
  <c r="M11" i="30"/>
  <c r="L11" i="30"/>
  <c r="K11" i="30"/>
  <c r="J10" i="30"/>
  <c r="F10" i="30"/>
  <c r="E10" i="30"/>
  <c r="I9" i="30"/>
  <c r="J8" i="30"/>
  <c r="I8" i="30"/>
  <c r="H8" i="30"/>
  <c r="G8" i="30"/>
  <c r="F8" i="30"/>
  <c r="E8" i="30"/>
  <c r="D8" i="30"/>
  <c r="C8" i="30"/>
  <c r="M7" i="30"/>
  <c r="L7" i="30"/>
  <c r="M6" i="30"/>
  <c r="L6" i="30"/>
  <c r="M35" i="29"/>
  <c r="L35" i="29"/>
  <c r="K35" i="29"/>
  <c r="M34" i="29"/>
  <c r="L34" i="29"/>
  <c r="K34" i="29"/>
  <c r="M33" i="29"/>
  <c r="L33" i="29"/>
  <c r="K33" i="29"/>
  <c r="M32" i="29"/>
  <c r="L32" i="29"/>
  <c r="K32" i="29"/>
  <c r="M31" i="29"/>
  <c r="L31" i="29"/>
  <c r="K31" i="29"/>
  <c r="M30" i="29"/>
  <c r="L30" i="29"/>
  <c r="K30" i="29"/>
  <c r="M29" i="29"/>
  <c r="L29" i="29"/>
  <c r="K29" i="29"/>
  <c r="J28" i="29"/>
  <c r="I28" i="29"/>
  <c r="H28" i="29"/>
  <c r="G28" i="29"/>
  <c r="F28" i="29"/>
  <c r="E28" i="29"/>
  <c r="D28" i="29"/>
  <c r="C28" i="29"/>
  <c r="M23" i="29"/>
  <c r="L23" i="29"/>
  <c r="K23" i="29"/>
  <c r="M22" i="29"/>
  <c r="L22" i="29"/>
  <c r="K22" i="29"/>
  <c r="M21" i="29"/>
  <c r="L21" i="29"/>
  <c r="K21" i="29"/>
  <c r="M20" i="29"/>
  <c r="L20" i="29"/>
  <c r="K20" i="29"/>
  <c r="M19" i="29"/>
  <c r="L19" i="29"/>
  <c r="K19" i="29"/>
  <c r="M18" i="29"/>
  <c r="L18" i="29"/>
  <c r="K18" i="29"/>
  <c r="M17" i="29"/>
  <c r="L17" i="29"/>
  <c r="K17" i="29"/>
  <c r="J16" i="29"/>
  <c r="J10" i="29" s="1"/>
  <c r="I16" i="29"/>
  <c r="H16" i="29"/>
  <c r="G16" i="29"/>
  <c r="G9" i="29" s="1"/>
  <c r="F16" i="29"/>
  <c r="F9" i="29" s="1"/>
  <c r="E16" i="29"/>
  <c r="E9" i="29" s="1"/>
  <c r="D16" i="29"/>
  <c r="D9" i="29" s="1"/>
  <c r="C16" i="29"/>
  <c r="M11" i="29"/>
  <c r="L11" i="29"/>
  <c r="K11" i="29"/>
  <c r="G10" i="29"/>
  <c r="C10" i="29"/>
  <c r="C9" i="29"/>
  <c r="J8" i="29"/>
  <c r="I8" i="29"/>
  <c r="H8" i="29"/>
  <c r="G8" i="29"/>
  <c r="F8" i="29"/>
  <c r="E8" i="29"/>
  <c r="D8" i="29"/>
  <c r="C8" i="29"/>
  <c r="M7" i="29"/>
  <c r="L7" i="29"/>
  <c r="M6" i="29"/>
  <c r="L6" i="29"/>
  <c r="M35" i="28"/>
  <c r="L35" i="28"/>
  <c r="K35" i="28"/>
  <c r="M34" i="28"/>
  <c r="L34" i="28"/>
  <c r="K34" i="28"/>
  <c r="M33" i="28"/>
  <c r="L33" i="28"/>
  <c r="K33" i="28"/>
  <c r="M32" i="28"/>
  <c r="L32" i="28"/>
  <c r="K32" i="28"/>
  <c r="M31" i="28"/>
  <c r="L31" i="28"/>
  <c r="K31" i="28"/>
  <c r="M30" i="28"/>
  <c r="L30" i="28"/>
  <c r="K30" i="28"/>
  <c r="M29" i="28"/>
  <c r="L29" i="28"/>
  <c r="K29" i="28"/>
  <c r="J28" i="28"/>
  <c r="I28" i="28"/>
  <c r="H28" i="28"/>
  <c r="G28" i="28"/>
  <c r="F28" i="28"/>
  <c r="E28" i="28"/>
  <c r="D28" i="28"/>
  <c r="C28" i="28"/>
  <c r="M23" i="28"/>
  <c r="L23" i="28"/>
  <c r="K23" i="28"/>
  <c r="M22" i="28"/>
  <c r="L22" i="28"/>
  <c r="K22" i="28"/>
  <c r="M21" i="28"/>
  <c r="L21" i="28"/>
  <c r="K21" i="28"/>
  <c r="M20" i="28"/>
  <c r="L20" i="28"/>
  <c r="K20" i="28"/>
  <c r="M19" i="28"/>
  <c r="L19" i="28"/>
  <c r="K19" i="28"/>
  <c r="M18" i="28"/>
  <c r="L18" i="28"/>
  <c r="K18" i="28"/>
  <c r="M17" i="28"/>
  <c r="L17" i="28"/>
  <c r="K17" i="28"/>
  <c r="J16" i="28"/>
  <c r="J10" i="28" s="1"/>
  <c r="I16" i="28"/>
  <c r="H16" i="28"/>
  <c r="G16" i="28"/>
  <c r="G10" i="28" s="1"/>
  <c r="F16" i="28"/>
  <c r="F9" i="28" s="1"/>
  <c r="E16" i="28"/>
  <c r="E9" i="28" s="1"/>
  <c r="D16" i="28"/>
  <c r="D9" i="28" s="1"/>
  <c r="C16" i="28"/>
  <c r="C10" i="28" s="1"/>
  <c r="M11" i="28"/>
  <c r="L11" i="28"/>
  <c r="K11" i="28"/>
  <c r="F10" i="28"/>
  <c r="J8" i="28"/>
  <c r="I8" i="28"/>
  <c r="H8" i="28"/>
  <c r="G8" i="28"/>
  <c r="F8" i="28"/>
  <c r="E8" i="28"/>
  <c r="D8" i="28"/>
  <c r="C8" i="28"/>
  <c r="M7" i="28"/>
  <c r="L7" i="28"/>
  <c r="M6" i="28"/>
  <c r="L6" i="28"/>
  <c r="M35" i="27"/>
  <c r="L35" i="27"/>
  <c r="K35" i="27"/>
  <c r="M34" i="27"/>
  <c r="L34" i="27"/>
  <c r="K34" i="27"/>
  <c r="M33" i="27"/>
  <c r="L33" i="27"/>
  <c r="K33" i="27"/>
  <c r="M32" i="27"/>
  <c r="L32" i="27"/>
  <c r="K32" i="27"/>
  <c r="M31" i="27"/>
  <c r="L31" i="27"/>
  <c r="K31" i="27"/>
  <c r="M30" i="27"/>
  <c r="L30" i="27"/>
  <c r="K30" i="27"/>
  <c r="M29" i="27"/>
  <c r="L29" i="27"/>
  <c r="K29" i="27"/>
  <c r="J28" i="27"/>
  <c r="I28" i="27"/>
  <c r="H28" i="27"/>
  <c r="G28" i="27"/>
  <c r="F28" i="27"/>
  <c r="E28" i="27"/>
  <c r="D28" i="27"/>
  <c r="C28" i="27"/>
  <c r="M23" i="27"/>
  <c r="L23" i="27"/>
  <c r="K23" i="27"/>
  <c r="M22" i="27"/>
  <c r="L22" i="27"/>
  <c r="K22" i="27"/>
  <c r="M21" i="27"/>
  <c r="L21" i="27"/>
  <c r="K21" i="27"/>
  <c r="M20" i="27"/>
  <c r="L20" i="27"/>
  <c r="K20" i="27"/>
  <c r="M19" i="27"/>
  <c r="L19" i="27"/>
  <c r="K19" i="27"/>
  <c r="M18" i="27"/>
  <c r="L18" i="27"/>
  <c r="K18" i="27"/>
  <c r="M17" i="27"/>
  <c r="L17" i="27"/>
  <c r="K17" i="27"/>
  <c r="J16" i="27"/>
  <c r="J10" i="27" s="1"/>
  <c r="I16" i="27"/>
  <c r="I9" i="27" s="1"/>
  <c r="H16" i="27"/>
  <c r="H10" i="27" s="1"/>
  <c r="G16" i="27"/>
  <c r="G9" i="27" s="1"/>
  <c r="F16" i="27"/>
  <c r="F9" i="27" s="1"/>
  <c r="E16" i="27"/>
  <c r="E10" i="27" s="1"/>
  <c r="D16" i="27"/>
  <c r="D9" i="27" s="1"/>
  <c r="C16" i="27"/>
  <c r="C10" i="27" s="1"/>
  <c r="M11" i="27"/>
  <c r="L11" i="27"/>
  <c r="K11" i="27"/>
  <c r="G10" i="27"/>
  <c r="F10" i="27"/>
  <c r="J8" i="27"/>
  <c r="I8" i="27"/>
  <c r="H8" i="27"/>
  <c r="G8" i="27"/>
  <c r="F8" i="27"/>
  <c r="E8" i="27"/>
  <c r="D8" i="27"/>
  <c r="C8" i="27"/>
  <c r="M7" i="27"/>
  <c r="L7" i="27"/>
  <c r="M6" i="27"/>
  <c r="L6" i="27"/>
  <c r="M35" i="26"/>
  <c r="L35" i="26"/>
  <c r="K35" i="26"/>
  <c r="M34" i="26"/>
  <c r="L34" i="26"/>
  <c r="K34" i="26"/>
  <c r="M33" i="26"/>
  <c r="L33" i="26"/>
  <c r="K33" i="26"/>
  <c r="M32" i="26"/>
  <c r="L32" i="26"/>
  <c r="K32" i="26"/>
  <c r="M31" i="26"/>
  <c r="L31" i="26"/>
  <c r="K31" i="26"/>
  <c r="M30" i="26"/>
  <c r="L30" i="26"/>
  <c r="K30" i="26"/>
  <c r="M29" i="26"/>
  <c r="L29" i="26"/>
  <c r="K29" i="26"/>
  <c r="J28" i="26"/>
  <c r="I28" i="26"/>
  <c r="H28" i="26"/>
  <c r="G28" i="26"/>
  <c r="F28" i="26"/>
  <c r="E28" i="26"/>
  <c r="D28" i="26"/>
  <c r="C28" i="26"/>
  <c r="M23" i="26"/>
  <c r="L23" i="26"/>
  <c r="K23" i="26"/>
  <c r="M22" i="26"/>
  <c r="L22" i="26"/>
  <c r="K22" i="26"/>
  <c r="M21" i="26"/>
  <c r="L21" i="26"/>
  <c r="K21" i="26"/>
  <c r="M20" i="26"/>
  <c r="L20" i="26"/>
  <c r="K20" i="26"/>
  <c r="M19" i="26"/>
  <c r="L19" i="26"/>
  <c r="K19" i="26"/>
  <c r="M18" i="26"/>
  <c r="L18" i="26"/>
  <c r="K18" i="26"/>
  <c r="M17" i="26"/>
  <c r="L17" i="26"/>
  <c r="K17" i="26"/>
  <c r="J16" i="26"/>
  <c r="I16" i="26"/>
  <c r="H16" i="26"/>
  <c r="H9" i="26" s="1"/>
  <c r="G16" i="26"/>
  <c r="G10" i="26" s="1"/>
  <c r="F16" i="26"/>
  <c r="E16" i="26"/>
  <c r="E9" i="26" s="1"/>
  <c r="D16" i="26"/>
  <c r="D9" i="26" s="1"/>
  <c r="C16" i="26"/>
  <c r="C10" i="26" s="1"/>
  <c r="M11" i="26"/>
  <c r="L11" i="26"/>
  <c r="K11" i="26"/>
  <c r="G9" i="26"/>
  <c r="J8" i="26"/>
  <c r="I8" i="26"/>
  <c r="H8" i="26"/>
  <c r="G8" i="26"/>
  <c r="F8" i="26"/>
  <c r="E8" i="26"/>
  <c r="D8" i="26"/>
  <c r="C8" i="26"/>
  <c r="M7" i="26"/>
  <c r="L7" i="26"/>
  <c r="M6" i="26"/>
  <c r="L6" i="26"/>
  <c r="M35" i="25"/>
  <c r="L35" i="25"/>
  <c r="K35" i="25"/>
  <c r="M34" i="25"/>
  <c r="L34" i="25"/>
  <c r="K34" i="25"/>
  <c r="M33" i="25"/>
  <c r="L33" i="25"/>
  <c r="K33" i="25"/>
  <c r="M32" i="25"/>
  <c r="L32" i="25"/>
  <c r="K32" i="25"/>
  <c r="M31" i="25"/>
  <c r="L31" i="25"/>
  <c r="K31" i="25"/>
  <c r="M30" i="25"/>
  <c r="L30" i="25"/>
  <c r="K30" i="25"/>
  <c r="M29" i="25"/>
  <c r="L29" i="25"/>
  <c r="K29" i="25"/>
  <c r="J28" i="25"/>
  <c r="I28" i="25"/>
  <c r="H28" i="25"/>
  <c r="G28" i="25"/>
  <c r="F28" i="25"/>
  <c r="E28" i="25"/>
  <c r="D28" i="25"/>
  <c r="C28" i="25"/>
  <c r="M23" i="25"/>
  <c r="L23" i="25"/>
  <c r="K23" i="25"/>
  <c r="M22" i="25"/>
  <c r="L22" i="25"/>
  <c r="K22" i="25"/>
  <c r="M21" i="25"/>
  <c r="L21" i="25"/>
  <c r="K21" i="25"/>
  <c r="M20" i="25"/>
  <c r="L20" i="25"/>
  <c r="K20" i="25"/>
  <c r="M19" i="25"/>
  <c r="L19" i="25"/>
  <c r="K19" i="25"/>
  <c r="M18" i="25"/>
  <c r="L18" i="25"/>
  <c r="K18" i="25"/>
  <c r="M17" i="25"/>
  <c r="L17" i="25"/>
  <c r="K17" i="25"/>
  <c r="J16" i="25"/>
  <c r="J10" i="25" s="1"/>
  <c r="I16" i="25"/>
  <c r="I10" i="25" s="1"/>
  <c r="H16" i="25"/>
  <c r="H10" i="25" s="1"/>
  <c r="G16" i="25"/>
  <c r="G9" i="25" s="1"/>
  <c r="F16" i="25"/>
  <c r="F9" i="25" s="1"/>
  <c r="E16" i="25"/>
  <c r="E10" i="25" s="1"/>
  <c r="D16" i="25"/>
  <c r="D9" i="25" s="1"/>
  <c r="C16" i="25"/>
  <c r="C9" i="25" s="1"/>
  <c r="M11" i="25"/>
  <c r="L11" i="25"/>
  <c r="K11" i="25"/>
  <c r="G10" i="25"/>
  <c r="I9" i="25"/>
  <c r="J8" i="25"/>
  <c r="I8" i="25"/>
  <c r="H8" i="25"/>
  <c r="G8" i="25"/>
  <c r="F8" i="25"/>
  <c r="E8" i="25"/>
  <c r="D8" i="25"/>
  <c r="C8" i="25"/>
  <c r="M7" i="25"/>
  <c r="L7" i="25"/>
  <c r="M6" i="25"/>
  <c r="L6" i="25"/>
  <c r="M35" i="24"/>
  <c r="L35" i="24"/>
  <c r="K35" i="24"/>
  <c r="M34" i="24"/>
  <c r="L34" i="24"/>
  <c r="K34" i="24"/>
  <c r="M33" i="24"/>
  <c r="L33" i="24"/>
  <c r="K33" i="24"/>
  <c r="M32" i="24"/>
  <c r="L32" i="24"/>
  <c r="K32" i="24"/>
  <c r="M31" i="24"/>
  <c r="L31" i="24"/>
  <c r="K31" i="24"/>
  <c r="M30" i="24"/>
  <c r="L30" i="24"/>
  <c r="K30" i="24"/>
  <c r="M29" i="24"/>
  <c r="L29" i="24"/>
  <c r="K29" i="24"/>
  <c r="J28" i="24"/>
  <c r="I28" i="24"/>
  <c r="H28" i="24"/>
  <c r="G28" i="24"/>
  <c r="F28" i="24"/>
  <c r="E28" i="24"/>
  <c r="D28" i="24"/>
  <c r="C28" i="24"/>
  <c r="M23" i="24"/>
  <c r="L23" i="24"/>
  <c r="K23" i="24"/>
  <c r="M22" i="24"/>
  <c r="L22" i="24"/>
  <c r="K22" i="24"/>
  <c r="M21" i="24"/>
  <c r="L21" i="24"/>
  <c r="K21" i="24"/>
  <c r="M20" i="24"/>
  <c r="L20" i="24"/>
  <c r="K20" i="24"/>
  <c r="M19" i="24"/>
  <c r="L19" i="24"/>
  <c r="K19" i="24"/>
  <c r="M18" i="24"/>
  <c r="L18" i="24"/>
  <c r="K18" i="24"/>
  <c r="M17" i="24"/>
  <c r="L17" i="24"/>
  <c r="K17" i="24"/>
  <c r="J16" i="24"/>
  <c r="J10" i="24" s="1"/>
  <c r="I16" i="24"/>
  <c r="H16" i="24"/>
  <c r="H10" i="24" s="1"/>
  <c r="G16" i="24"/>
  <c r="F16" i="24"/>
  <c r="F10" i="24" s="1"/>
  <c r="E16" i="24"/>
  <c r="E9" i="24" s="1"/>
  <c r="D16" i="24"/>
  <c r="D10" i="24" s="1"/>
  <c r="C16" i="24"/>
  <c r="C9" i="24" s="1"/>
  <c r="M11" i="24"/>
  <c r="L11" i="24"/>
  <c r="K11" i="24"/>
  <c r="J8" i="24"/>
  <c r="I8" i="24"/>
  <c r="H8" i="24"/>
  <c r="G8" i="24"/>
  <c r="F8" i="24"/>
  <c r="E8" i="24"/>
  <c r="D8" i="24"/>
  <c r="C8" i="24"/>
  <c r="M7" i="24"/>
  <c r="L7" i="24"/>
  <c r="M6" i="24"/>
  <c r="L6" i="24"/>
  <c r="M35" i="23"/>
  <c r="L35" i="23"/>
  <c r="K35" i="23"/>
  <c r="M34" i="23"/>
  <c r="L34" i="23"/>
  <c r="K34" i="23"/>
  <c r="M33" i="23"/>
  <c r="L33" i="23"/>
  <c r="K33" i="23"/>
  <c r="M32" i="23"/>
  <c r="L32" i="23"/>
  <c r="K32" i="23"/>
  <c r="M31" i="23"/>
  <c r="L31" i="23"/>
  <c r="K31" i="23"/>
  <c r="M30" i="23"/>
  <c r="L30" i="23"/>
  <c r="K30" i="23"/>
  <c r="M29" i="23"/>
  <c r="L29" i="23"/>
  <c r="K29" i="23"/>
  <c r="J28" i="23"/>
  <c r="I28" i="23"/>
  <c r="H28" i="23"/>
  <c r="G28" i="23"/>
  <c r="F28" i="23"/>
  <c r="E28" i="23"/>
  <c r="D28" i="23"/>
  <c r="C28" i="23"/>
  <c r="M23" i="23"/>
  <c r="L23" i="23"/>
  <c r="K23" i="23"/>
  <c r="M22" i="23"/>
  <c r="L22" i="23"/>
  <c r="K22" i="23"/>
  <c r="M21" i="23"/>
  <c r="L21" i="23"/>
  <c r="K21" i="23"/>
  <c r="M20" i="23"/>
  <c r="L20" i="23"/>
  <c r="K20" i="23"/>
  <c r="M19" i="23"/>
  <c r="L19" i="23"/>
  <c r="K19" i="23"/>
  <c r="M18" i="23"/>
  <c r="L18" i="23"/>
  <c r="K18" i="23"/>
  <c r="M17" i="23"/>
  <c r="L17" i="23"/>
  <c r="K17" i="23"/>
  <c r="J16" i="23"/>
  <c r="I16" i="23"/>
  <c r="H16" i="23"/>
  <c r="H10" i="23" s="1"/>
  <c r="G16" i="23"/>
  <c r="G10" i="23" s="1"/>
  <c r="F16" i="23"/>
  <c r="E16" i="23"/>
  <c r="E10" i="23" s="1"/>
  <c r="D16" i="23"/>
  <c r="D9" i="23" s="1"/>
  <c r="C16" i="23"/>
  <c r="C9" i="23" s="1"/>
  <c r="M11" i="23"/>
  <c r="L11" i="23"/>
  <c r="K11" i="23"/>
  <c r="J8" i="23"/>
  <c r="I8" i="23"/>
  <c r="H8" i="23"/>
  <c r="G8" i="23"/>
  <c r="F8" i="23"/>
  <c r="E8" i="23"/>
  <c r="D8" i="23"/>
  <c r="C8" i="23"/>
  <c r="M7" i="23"/>
  <c r="L7" i="23"/>
  <c r="M6" i="23"/>
  <c r="L6" i="23"/>
  <c r="M35" i="22"/>
  <c r="L35" i="22"/>
  <c r="K35" i="22"/>
  <c r="M34" i="22"/>
  <c r="L34" i="22"/>
  <c r="K34" i="22"/>
  <c r="M33" i="22"/>
  <c r="L33" i="22"/>
  <c r="K33" i="22"/>
  <c r="M32" i="22"/>
  <c r="L32" i="22"/>
  <c r="K32" i="22"/>
  <c r="M31" i="22"/>
  <c r="L31" i="22"/>
  <c r="K31" i="22"/>
  <c r="M30" i="22"/>
  <c r="L30" i="22"/>
  <c r="K30" i="22"/>
  <c r="M29" i="22"/>
  <c r="L29" i="22"/>
  <c r="K29" i="22"/>
  <c r="J28" i="22"/>
  <c r="I28" i="22"/>
  <c r="H28" i="22"/>
  <c r="G28" i="22"/>
  <c r="F28" i="22"/>
  <c r="E28" i="22"/>
  <c r="D28" i="22"/>
  <c r="C28" i="22"/>
  <c r="M23" i="22"/>
  <c r="L23" i="22"/>
  <c r="K23" i="22"/>
  <c r="M22" i="22"/>
  <c r="L22" i="22"/>
  <c r="K22" i="22"/>
  <c r="M21" i="22"/>
  <c r="L21" i="22"/>
  <c r="K21" i="22"/>
  <c r="M20" i="22"/>
  <c r="L20" i="22"/>
  <c r="K20" i="22"/>
  <c r="M19" i="22"/>
  <c r="L19" i="22"/>
  <c r="K19" i="22"/>
  <c r="M18" i="22"/>
  <c r="L18" i="22"/>
  <c r="K18" i="22"/>
  <c r="M17" i="22"/>
  <c r="L17" i="22"/>
  <c r="K17" i="22"/>
  <c r="J16" i="22"/>
  <c r="J10" i="22" s="1"/>
  <c r="I16" i="22"/>
  <c r="I10" i="22" s="1"/>
  <c r="H16" i="22"/>
  <c r="G16" i="22"/>
  <c r="G10" i="22" s="1"/>
  <c r="F16" i="22"/>
  <c r="F9" i="22" s="1"/>
  <c r="E16" i="22"/>
  <c r="E10" i="22" s="1"/>
  <c r="D16" i="22"/>
  <c r="D9" i="22" s="1"/>
  <c r="C16" i="22"/>
  <c r="C9" i="22" s="1"/>
  <c r="M11" i="22"/>
  <c r="L11" i="22"/>
  <c r="K11" i="22"/>
  <c r="J9" i="22"/>
  <c r="I9" i="22"/>
  <c r="J8" i="22"/>
  <c r="I8" i="22"/>
  <c r="H8" i="22"/>
  <c r="G8" i="22"/>
  <c r="F8" i="22"/>
  <c r="E8" i="22"/>
  <c r="D8" i="22"/>
  <c r="C8" i="22"/>
  <c r="M7" i="22"/>
  <c r="L7" i="22"/>
  <c r="M6" i="22"/>
  <c r="L6" i="22"/>
  <c r="E9" i="37" l="1"/>
  <c r="D9" i="24"/>
  <c r="D10" i="36"/>
  <c r="J10" i="35"/>
  <c r="D9" i="38"/>
  <c r="G10" i="3"/>
  <c r="L8" i="24"/>
  <c r="D10" i="26"/>
  <c r="G9" i="31"/>
  <c r="L10" i="37"/>
  <c r="E9" i="25"/>
  <c r="H10" i="26"/>
  <c r="H9" i="35"/>
  <c r="K9" i="35" s="1"/>
  <c r="E9" i="3"/>
  <c r="F10" i="22"/>
  <c r="J9" i="24"/>
  <c r="M9" i="24" s="1"/>
  <c r="K8" i="26"/>
  <c r="L16" i="26"/>
  <c r="L8" i="27"/>
  <c r="C9" i="27"/>
  <c r="M8" i="40"/>
  <c r="K8" i="24"/>
  <c r="K28" i="35"/>
  <c r="F9" i="24"/>
  <c r="K28" i="26"/>
  <c r="L28" i="23"/>
  <c r="C10" i="25"/>
  <c r="K10" i="25" s="1"/>
  <c r="L8" i="28"/>
  <c r="L16" i="29"/>
  <c r="L8" i="29"/>
  <c r="K8" i="30"/>
  <c r="K8" i="34"/>
  <c r="L8" i="40"/>
  <c r="M8" i="29"/>
  <c r="M8" i="33"/>
  <c r="K8" i="38"/>
  <c r="K28" i="38"/>
  <c r="M28" i="36"/>
  <c r="D10" i="3"/>
  <c r="H10" i="3"/>
  <c r="L8" i="22"/>
  <c r="E9" i="22"/>
  <c r="M9" i="22"/>
  <c r="M28" i="22"/>
  <c r="G9" i="23"/>
  <c r="K8" i="23"/>
  <c r="D10" i="23"/>
  <c r="M8" i="24"/>
  <c r="C10" i="24"/>
  <c r="K10" i="24" s="1"/>
  <c r="L28" i="25"/>
  <c r="D10" i="25"/>
  <c r="C9" i="26"/>
  <c r="D10" i="27"/>
  <c r="L9" i="27"/>
  <c r="K28" i="27"/>
  <c r="K16" i="28"/>
  <c r="L28" i="28"/>
  <c r="C9" i="28"/>
  <c r="I10" i="29"/>
  <c r="L10" i="29" s="1"/>
  <c r="M28" i="29"/>
  <c r="L28" i="30"/>
  <c r="M28" i="30"/>
  <c r="L28" i="31"/>
  <c r="I9" i="33"/>
  <c r="M28" i="33"/>
  <c r="F9" i="34"/>
  <c r="G9" i="34"/>
  <c r="L16" i="34"/>
  <c r="K8" i="35"/>
  <c r="D9" i="35"/>
  <c r="M16" i="37"/>
  <c r="K16" i="39"/>
  <c r="C10" i="39"/>
  <c r="I9" i="40"/>
  <c r="L9" i="40" s="1"/>
  <c r="L16" i="40"/>
  <c r="I9" i="3"/>
  <c r="M8" i="36"/>
  <c r="K8" i="36"/>
  <c r="G9" i="36"/>
  <c r="F9" i="36"/>
  <c r="K8" i="22"/>
  <c r="L8" i="23"/>
  <c r="C10" i="23"/>
  <c r="L28" i="24"/>
  <c r="K8" i="25"/>
  <c r="F10" i="25"/>
  <c r="M28" i="25"/>
  <c r="M16" i="26"/>
  <c r="L28" i="26"/>
  <c r="E9" i="27"/>
  <c r="I10" i="27"/>
  <c r="M16" i="27"/>
  <c r="L28" i="27"/>
  <c r="G9" i="28"/>
  <c r="E10" i="29"/>
  <c r="L8" i="30"/>
  <c r="C10" i="30"/>
  <c r="L10" i="30" s="1"/>
  <c r="G10" i="30"/>
  <c r="J9" i="33"/>
  <c r="L8" i="34"/>
  <c r="I9" i="37"/>
  <c r="H9" i="38"/>
  <c r="C9" i="40"/>
  <c r="D10" i="40"/>
  <c r="C10" i="22"/>
  <c r="L10" i="22" s="1"/>
  <c r="K28" i="22"/>
  <c r="M8" i="23"/>
  <c r="K28" i="23"/>
  <c r="M28" i="24"/>
  <c r="L8" i="25"/>
  <c r="L10" i="25"/>
  <c r="K9" i="26"/>
  <c r="M10" i="27"/>
  <c r="L16" i="27"/>
  <c r="H10" i="28"/>
  <c r="K10" i="28" s="1"/>
  <c r="M16" i="28"/>
  <c r="F10" i="29"/>
  <c r="K16" i="29"/>
  <c r="L28" i="29"/>
  <c r="D10" i="30"/>
  <c r="K28" i="30"/>
  <c r="L8" i="31"/>
  <c r="C9" i="31"/>
  <c r="L9" i="31" s="1"/>
  <c r="C10" i="31"/>
  <c r="L10" i="31" s="1"/>
  <c r="K28" i="31"/>
  <c r="E9" i="33"/>
  <c r="M8" i="34"/>
  <c r="F9" i="35"/>
  <c r="L16" i="36"/>
  <c r="K28" i="36"/>
  <c r="C9" i="37"/>
  <c r="K16" i="37"/>
  <c r="M8" i="38"/>
  <c r="J9" i="38"/>
  <c r="M28" i="38"/>
  <c r="L8" i="39"/>
  <c r="G9" i="39"/>
  <c r="M16" i="39"/>
  <c r="L28" i="39"/>
  <c r="K8" i="40"/>
  <c r="E9" i="40"/>
  <c r="L28" i="40"/>
  <c r="M8" i="22"/>
  <c r="G9" i="22"/>
  <c r="L28" i="22"/>
  <c r="M16" i="23"/>
  <c r="L10" i="27"/>
  <c r="M8" i="28"/>
  <c r="D10" i="28"/>
  <c r="M10" i="28"/>
  <c r="F9" i="33"/>
  <c r="M8" i="35"/>
  <c r="L9" i="39"/>
  <c r="L10" i="39"/>
  <c r="K10" i="23"/>
  <c r="L9" i="35"/>
  <c r="L10" i="40"/>
  <c r="E9" i="23"/>
  <c r="L16" i="25"/>
  <c r="C10" i="33"/>
  <c r="L10" i="33" s="1"/>
  <c r="C9" i="33"/>
  <c r="G9" i="33"/>
  <c r="G10" i="33"/>
  <c r="L16" i="23"/>
  <c r="I9" i="23"/>
  <c r="L9" i="23" s="1"/>
  <c r="K16" i="25"/>
  <c r="L16" i="28"/>
  <c r="I9" i="28"/>
  <c r="L16" i="30"/>
  <c r="L16" i="22"/>
  <c r="F9" i="23"/>
  <c r="F10" i="23"/>
  <c r="G10" i="24"/>
  <c r="G9" i="24"/>
  <c r="M16" i="24"/>
  <c r="F10" i="26"/>
  <c r="F9" i="26"/>
  <c r="E10" i="28"/>
  <c r="I10" i="28"/>
  <c r="L10" i="28" s="1"/>
  <c r="D10" i="29"/>
  <c r="H10" i="29"/>
  <c r="K10" i="29" s="1"/>
  <c r="F9" i="31"/>
  <c r="F10" i="31"/>
  <c r="M16" i="31"/>
  <c r="J9" i="31"/>
  <c r="J10" i="31"/>
  <c r="M10" i="31" s="1"/>
  <c r="D9" i="34"/>
  <c r="D10" i="34"/>
  <c r="K16" i="34"/>
  <c r="H10" i="34"/>
  <c r="K10" i="34" s="1"/>
  <c r="H9" i="34"/>
  <c r="K9" i="34" s="1"/>
  <c r="M10" i="22"/>
  <c r="K16" i="22"/>
  <c r="M16" i="22"/>
  <c r="I10" i="23"/>
  <c r="K16" i="24"/>
  <c r="H9" i="24"/>
  <c r="K9" i="24" s="1"/>
  <c r="J9" i="26"/>
  <c r="M9" i="26" s="1"/>
  <c r="K28" i="28"/>
  <c r="K10" i="30"/>
  <c r="K16" i="30"/>
  <c r="K28" i="34"/>
  <c r="M10" i="38"/>
  <c r="K8" i="27"/>
  <c r="K16" i="33"/>
  <c r="L9" i="22"/>
  <c r="L16" i="24"/>
  <c r="M8" i="25"/>
  <c r="L8" i="26"/>
  <c r="K10" i="26"/>
  <c r="M28" i="26"/>
  <c r="K10" i="27"/>
  <c r="K16" i="27"/>
  <c r="M28" i="27"/>
  <c r="K8" i="28"/>
  <c r="I9" i="29"/>
  <c r="L9" i="29" s="1"/>
  <c r="M10" i="29"/>
  <c r="M16" i="29"/>
  <c r="K28" i="29"/>
  <c r="M8" i="30"/>
  <c r="M28" i="31"/>
  <c r="K8" i="33"/>
  <c r="D9" i="33"/>
  <c r="H9" i="33"/>
  <c r="K9" i="33" s="1"/>
  <c r="H10" i="33"/>
  <c r="L16" i="33"/>
  <c r="K28" i="33"/>
  <c r="M16" i="34"/>
  <c r="L28" i="34"/>
  <c r="L16" i="35"/>
  <c r="C9" i="36"/>
  <c r="K9" i="36" s="1"/>
  <c r="M16" i="36"/>
  <c r="L28" i="36"/>
  <c r="K8" i="37"/>
  <c r="D9" i="37"/>
  <c r="H9" i="37"/>
  <c r="H10" i="37"/>
  <c r="K10" i="37" s="1"/>
  <c r="L16" i="37"/>
  <c r="K28" i="37"/>
  <c r="C9" i="38"/>
  <c r="M9" i="38" s="1"/>
  <c r="G9" i="38"/>
  <c r="K16" i="38"/>
  <c r="M8" i="39"/>
  <c r="F9" i="39"/>
  <c r="J9" i="39"/>
  <c r="M9" i="39" s="1"/>
  <c r="J10" i="39"/>
  <c r="M28" i="39"/>
  <c r="K10" i="40"/>
  <c r="K16" i="40"/>
  <c r="M28" i="40"/>
  <c r="K8" i="31"/>
  <c r="K16" i="23"/>
  <c r="M28" i="23"/>
  <c r="K28" i="24"/>
  <c r="L9" i="25"/>
  <c r="M10" i="25"/>
  <c r="M16" i="25"/>
  <c r="K28" i="25"/>
  <c r="M8" i="26"/>
  <c r="K16" i="26"/>
  <c r="M8" i="27"/>
  <c r="M28" i="28"/>
  <c r="K8" i="29"/>
  <c r="L9" i="30"/>
  <c r="M16" i="30"/>
  <c r="M8" i="31"/>
  <c r="L8" i="33"/>
  <c r="M16" i="33"/>
  <c r="L28" i="33"/>
  <c r="M9" i="34"/>
  <c r="M28" i="34"/>
  <c r="L8" i="35"/>
  <c r="M16" i="35"/>
  <c r="L28" i="35"/>
  <c r="K10" i="36"/>
  <c r="L8" i="37"/>
  <c r="L28" i="37"/>
  <c r="K10" i="38"/>
  <c r="L16" i="38"/>
  <c r="M28" i="35"/>
  <c r="L8" i="36"/>
  <c r="K16" i="36"/>
  <c r="M8" i="37"/>
  <c r="F9" i="37"/>
  <c r="J9" i="37"/>
  <c r="J10" i="37"/>
  <c r="M10" i="37" s="1"/>
  <c r="M28" i="37"/>
  <c r="L8" i="38"/>
  <c r="E9" i="38"/>
  <c r="I9" i="38"/>
  <c r="I10" i="38"/>
  <c r="L10" i="38" s="1"/>
  <c r="M16" i="38"/>
  <c r="L28" i="38"/>
  <c r="K8" i="39"/>
  <c r="D9" i="39"/>
  <c r="H9" i="39"/>
  <c r="K9" i="39" s="1"/>
  <c r="H10" i="39"/>
  <c r="L16" i="39"/>
  <c r="K28" i="39"/>
  <c r="M10" i="40"/>
  <c r="M16" i="40"/>
  <c r="K28" i="40"/>
  <c r="H9" i="40"/>
  <c r="K9" i="40" s="1"/>
  <c r="J9" i="40"/>
  <c r="M9" i="40" s="1"/>
  <c r="E10" i="36"/>
  <c r="I10" i="36"/>
  <c r="L10" i="36" s="1"/>
  <c r="I9" i="36"/>
  <c r="J10" i="36"/>
  <c r="M10" i="36" s="1"/>
  <c r="M9" i="35"/>
  <c r="C10" i="35"/>
  <c r="M10" i="35" s="1"/>
  <c r="G10" i="35"/>
  <c r="K16" i="35"/>
  <c r="E10" i="34"/>
  <c r="I10" i="34"/>
  <c r="L10" i="34" s="1"/>
  <c r="I9" i="34"/>
  <c r="L9" i="34" s="1"/>
  <c r="J10" i="34"/>
  <c r="M10" i="34" s="1"/>
  <c r="D9" i="31"/>
  <c r="H9" i="31"/>
  <c r="K9" i="31" s="1"/>
  <c r="K16" i="31"/>
  <c r="H9" i="30"/>
  <c r="K9" i="30" s="1"/>
  <c r="J9" i="30"/>
  <c r="M9" i="30" s="1"/>
  <c r="H9" i="29"/>
  <c r="K9" i="29" s="1"/>
  <c r="J9" i="29"/>
  <c r="M9" i="29" s="1"/>
  <c r="H9" i="28"/>
  <c r="K9" i="28" s="1"/>
  <c r="J9" i="28"/>
  <c r="H9" i="27"/>
  <c r="K9" i="27" s="1"/>
  <c r="J9" i="27"/>
  <c r="M9" i="27" s="1"/>
  <c r="E10" i="26"/>
  <c r="I10" i="26"/>
  <c r="L10" i="26" s="1"/>
  <c r="I9" i="26"/>
  <c r="L9" i="26" s="1"/>
  <c r="J10" i="26"/>
  <c r="M10" i="26" s="1"/>
  <c r="H9" i="25"/>
  <c r="K9" i="25" s="1"/>
  <c r="J9" i="25"/>
  <c r="M9" i="25" s="1"/>
  <c r="E10" i="24"/>
  <c r="I10" i="24"/>
  <c r="I9" i="24"/>
  <c r="L9" i="24" s="1"/>
  <c r="H9" i="23"/>
  <c r="K9" i="23" s="1"/>
  <c r="J10" i="23"/>
  <c r="J9" i="23"/>
  <c r="M9" i="23" s="1"/>
  <c r="D10" i="22"/>
  <c r="H10" i="22"/>
  <c r="K10" i="22" s="1"/>
  <c r="H9" i="22"/>
  <c r="K9" i="22" s="1"/>
  <c r="L10" i="24" l="1"/>
  <c r="M10" i="30"/>
  <c r="M10" i="24"/>
  <c r="L9" i="28"/>
  <c r="L9" i="37"/>
  <c r="M9" i="33"/>
  <c r="M9" i="37"/>
  <c r="M9" i="31"/>
  <c r="K9" i="38"/>
  <c r="L10" i="23"/>
  <c r="M10" i="23"/>
  <c r="M9" i="28"/>
  <c r="K10" i="31"/>
  <c r="L9" i="33"/>
  <c r="K10" i="33"/>
  <c r="L10" i="35"/>
  <c r="K9" i="37"/>
  <c r="L9" i="38"/>
  <c r="K10" i="39"/>
  <c r="M10" i="39"/>
  <c r="L9" i="36"/>
  <c r="M9" i="36"/>
  <c r="M10" i="33"/>
  <c r="K10" i="35"/>
  <c r="M34" i="3" l="1"/>
  <c r="L34" i="3"/>
  <c r="K34" i="3"/>
  <c r="K28" i="3" l="1"/>
  <c r="M28" i="3"/>
  <c r="L28" i="3"/>
  <c r="K23" i="3" l="1"/>
  <c r="L23" i="3"/>
  <c r="M23" i="3"/>
  <c r="M33" i="3" l="1"/>
  <c r="L33" i="3"/>
  <c r="K33" i="3"/>
  <c r="M32" i="3"/>
  <c r="L32" i="3"/>
  <c r="K32" i="3"/>
  <c r="M31" i="3"/>
  <c r="L31" i="3"/>
  <c r="K31" i="3"/>
  <c r="M30" i="3"/>
  <c r="L30" i="3"/>
  <c r="K30" i="3"/>
  <c r="M29" i="3"/>
  <c r="L29" i="3"/>
  <c r="K29" i="3"/>
  <c r="M22" i="3" l="1"/>
  <c r="M21" i="3"/>
  <c r="M20" i="3"/>
  <c r="M19" i="3"/>
  <c r="M18" i="3"/>
  <c r="M17" i="3"/>
  <c r="M6" i="3"/>
  <c r="M7" i="3"/>
  <c r="M11" i="3"/>
  <c r="L22" i="3"/>
  <c r="L21" i="3"/>
  <c r="L20" i="3"/>
  <c r="L19" i="3"/>
  <c r="L18" i="3"/>
  <c r="L17" i="3"/>
  <c r="L7" i="3"/>
  <c r="L11" i="3"/>
  <c r="L6" i="3"/>
  <c r="K11" i="3" l="1"/>
  <c r="K22" i="3"/>
  <c r="K21" i="3"/>
  <c r="K20" i="3"/>
  <c r="K19" i="3"/>
  <c r="K18" i="3"/>
  <c r="K17" i="3"/>
  <c r="L16" i="3" l="1"/>
  <c r="M16" i="3"/>
  <c r="K16" i="3"/>
  <c r="K8" i="3" l="1"/>
  <c r="M8" i="3"/>
  <c r="L8" i="3"/>
  <c r="M10" i="3"/>
  <c r="K10" i="3"/>
  <c r="L9" i="3"/>
  <c r="L10" i="3"/>
  <c r="M9" i="3"/>
  <c r="K9" i="3"/>
</calcChain>
</file>

<file path=xl/sharedStrings.xml><?xml version="1.0" encoding="utf-8"?>
<sst xmlns="http://schemas.openxmlformats.org/spreadsheetml/2006/main" count="1172" uniqueCount="152">
  <si>
    <t>ВВП (ППС), млрд долл. 2014</t>
  </si>
  <si>
    <t>Население, млн чел.</t>
  </si>
  <si>
    <t>Душевой ВВП, долл. 2014/чел</t>
  </si>
  <si>
    <t>Энергоемкость ВВП, т н.э./тыс. долл.</t>
  </si>
  <si>
    <t>Душевое энергопотребление, т н.э./чел.</t>
  </si>
  <si>
    <t>Выбросы СО2, млн т</t>
  </si>
  <si>
    <t>Всего</t>
  </si>
  <si>
    <t>Нефть</t>
  </si>
  <si>
    <t>Газ</t>
  </si>
  <si>
    <t>Уголь</t>
  </si>
  <si>
    <t>Атомная энергия</t>
  </si>
  <si>
    <t>Гидроэнергия</t>
  </si>
  <si>
    <t>Биоэнергия</t>
  </si>
  <si>
    <t>Другие ВИЭ</t>
  </si>
  <si>
    <t>Вероятный сценарий</t>
  </si>
  <si>
    <t>Критич. сценарий</t>
  </si>
  <si>
    <t>Благопр. сценарий</t>
  </si>
  <si>
    <t>Вероят. сценарий</t>
  </si>
  <si>
    <t>Темпы роста в 2013-2040 гг.</t>
  </si>
  <si>
    <t>Северная Америка</t>
  </si>
  <si>
    <t>США</t>
  </si>
  <si>
    <t>Бразилия</t>
  </si>
  <si>
    <t>Европа</t>
  </si>
  <si>
    <t>ЕС-28</t>
  </si>
  <si>
    <t>СНГ</t>
  </si>
  <si>
    <t>Россия</t>
  </si>
  <si>
    <t>Развитая Азия</t>
  </si>
  <si>
    <t>Япония</t>
  </si>
  <si>
    <t>Индия</t>
  </si>
  <si>
    <t>Китай</t>
  </si>
  <si>
    <t>Ближний Восток</t>
  </si>
  <si>
    <t>Иран</t>
  </si>
  <si>
    <t>Африка</t>
  </si>
  <si>
    <t>Мир</t>
  </si>
  <si>
    <t>ОЭСР</t>
  </si>
  <si>
    <t>не-ОЭСР</t>
  </si>
  <si>
    <t>Критический сценарий</t>
  </si>
  <si>
    <t>Благоприят. сценарий</t>
  </si>
  <si>
    <t>Благоприят. Сценарий</t>
  </si>
  <si>
    <t>Развивающаяся Азия</t>
  </si>
  <si>
    <t>Южная и Центральная Америка</t>
  </si>
  <si>
    <t xml:space="preserve"> </t>
  </si>
  <si>
    <t>Канада</t>
  </si>
  <si>
    <t>Мексика</t>
  </si>
  <si>
    <t>Венесуэла</t>
  </si>
  <si>
    <t>Страны СНГ</t>
  </si>
  <si>
    <t>Казахстан</t>
  </si>
  <si>
    <t xml:space="preserve">Россия* </t>
  </si>
  <si>
    <t>Австралия</t>
  </si>
  <si>
    <t>Южная Корея</t>
  </si>
  <si>
    <t>Саудовская Аравия</t>
  </si>
  <si>
    <t>ЮАР</t>
  </si>
  <si>
    <t>Критический сценарии</t>
  </si>
  <si>
    <t>Благоприятный сценарий</t>
  </si>
  <si>
    <t>Ирак</t>
  </si>
  <si>
    <t>Ливия</t>
  </si>
  <si>
    <t>Ангола</t>
  </si>
  <si>
    <t>Нигерия</t>
  </si>
  <si>
    <t>Вероятн. сценарий</t>
  </si>
  <si>
    <t>Темпы роста в 2015-2040 гг., %</t>
  </si>
  <si>
    <t>Великобритания</t>
  </si>
  <si>
    <t>Германия</t>
  </si>
  <si>
    <t>Италия</t>
  </si>
  <si>
    <t>Франция</t>
  </si>
  <si>
    <t>Турция</t>
  </si>
  <si>
    <t>Индонезия</t>
  </si>
  <si>
    <t>Малайзия</t>
  </si>
  <si>
    <t>Аргентина</t>
  </si>
  <si>
    <t>Норвегия</t>
  </si>
  <si>
    <t>Катар</t>
  </si>
  <si>
    <t>Алжир</t>
  </si>
  <si>
    <t>Египет</t>
  </si>
  <si>
    <t>Таблица П23 – Основные показатели развития в России</t>
  </si>
  <si>
    <t>ПРОГНОЗ РАЗВИТИЯ ЭНЕРГЕТИКИ 
МИРА И РОССИИ 2016</t>
  </si>
  <si>
    <t>https://www.eriras.ru/files/forecast_2016_rus.pdf</t>
  </si>
  <si>
    <t>Потребление и производство по видам топлива</t>
  </si>
  <si>
    <t>Прогноз добычи жидких углеводородов в ключевых странах и регионах мира, млн т</t>
  </si>
  <si>
    <t>Потребление газа по регионам и крупнейшим странам мира, млрд куб. м</t>
  </si>
  <si>
    <t>Добыча газа по регионам и крупнейшим странам мира, млрд куб. м</t>
  </si>
  <si>
    <t>Основные показатели развития в мире</t>
  </si>
  <si>
    <t>Потребление первичных энергоресурсов в мире, млн т н. э.</t>
  </si>
  <si>
    <t>Генерация электроэнергии в мире, ТВт·ч</t>
  </si>
  <si>
    <t>Основные показатели развития в Северной Америке</t>
  </si>
  <si>
    <t>Институт энергетических исследований Российской академии наук, 2016</t>
  </si>
  <si>
    <t>© 2016</t>
  </si>
  <si>
    <t>Аналитический центр при Правительстве Российской Федерации, 2016</t>
  </si>
  <si>
    <t>Потребление первичных энергоресурсов в Северной Америке, млн т н. э.</t>
  </si>
  <si>
    <t>Генерация электроэнергии в Северной Америке, ТВт·ч</t>
  </si>
  <si>
    <t>Основные показатели развития в США</t>
  </si>
  <si>
    <t>Потребление первичных энергоресурсов в США, млн т н. э.</t>
  </si>
  <si>
    <t>Генерация электроэнергии в США, ТВт·ч</t>
  </si>
  <si>
    <t>Основные показатели развития в Южной и Центральной Америке</t>
  </si>
  <si>
    <t>Потребление первичных энергоресурсов в Южной и Центральной Америке, млн т н. э.</t>
  </si>
  <si>
    <t>Генерация электроэнергии в  Южной и Центральной Америке, ТВт·ч</t>
  </si>
  <si>
    <t>Основные показатели развития в Европе</t>
  </si>
  <si>
    <t>Потребление первичных энергоресурсов в Европе, млн т н. э.</t>
  </si>
  <si>
    <t>Генерация электроэнергии в Европе, ТВт·ч</t>
  </si>
  <si>
    <t>Потребление первичных энергоресурсов в ЕС-28, млн т н. э.</t>
  </si>
  <si>
    <t>Основные показатели развития в ЕС-28</t>
  </si>
  <si>
    <t>Генерация электроэнергии в ЕС-28, ТВт·ч</t>
  </si>
  <si>
    <t>Основные показатели развития в СНГ</t>
  </si>
  <si>
    <t>Потребление первичных энергоресурсов в СНГ, млн т н. э.</t>
  </si>
  <si>
    <t>Генерация электроэнергии в СНГ, ТВт·ч</t>
  </si>
  <si>
    <t>Основные показатели развития в России</t>
  </si>
  <si>
    <t>Потребление первичных энергоресурсов в России, млн т н. э.</t>
  </si>
  <si>
    <t>Генерация электроэнергии в России, ТВт·ч</t>
  </si>
  <si>
    <t>Страны ОЭСР</t>
  </si>
  <si>
    <t>Страны не-ОЭСР</t>
  </si>
  <si>
    <t>Страны БРИКС</t>
  </si>
  <si>
    <t>Страны G-20</t>
  </si>
  <si>
    <t>Страны ЕАЭС</t>
  </si>
  <si>
    <r>
      <t>Генерация электроэнергии в мире, ТВт</t>
    </r>
    <r>
      <rPr>
        <sz val="10"/>
        <rFont val="Calibri"/>
        <family val="2"/>
        <charset val="204"/>
      </rPr>
      <t>·</t>
    </r>
    <r>
      <rPr>
        <sz val="10"/>
        <rFont val="Calibri"/>
        <family val="2"/>
        <charset val="204"/>
        <scheme val="minor"/>
      </rPr>
      <t>ч</t>
    </r>
  </si>
  <si>
    <t>Основные показатели развития в Китае</t>
  </si>
  <si>
    <t>Потребление первичных энергоресурсов в Китае, млн т н. э.</t>
  </si>
  <si>
    <t>Генерация электроэнергии в Китае, ТВт·ч</t>
  </si>
  <si>
    <t>Основные показатели развития в Индии</t>
  </si>
  <si>
    <t>Потребление первичных энергоресурсов в Индии, млн т н. э.</t>
  </si>
  <si>
    <t>Генерация электроэнергии в Индии, ТВт·ч</t>
  </si>
  <si>
    <t>Потребление первичных энергоресурсов на Ближнем востоке, млн т н. э.</t>
  </si>
  <si>
    <t>Генерация электроэнергии на Ближнем Востоке, ТВт·ч</t>
  </si>
  <si>
    <t>Основные показатели развития на Ближнем Востоке</t>
  </si>
  <si>
    <t>Основные показатели развития в Африке</t>
  </si>
  <si>
    <t>Потребление первичных энергоресурсов в Африке, млн т н. э.</t>
  </si>
  <si>
    <t>Генерация электроэнергии в Африке, ТВт·ч</t>
  </si>
  <si>
    <t>Основные показатели развития в странах ОЭСР</t>
  </si>
  <si>
    <t>Потребление первичных энергоресурсов в странах ОЭСР, млн т н. э.</t>
  </si>
  <si>
    <t>Генерация электроэнергии в странах ОЭСР, ТВт·ч</t>
  </si>
  <si>
    <t>Основные показатели развития в странах не-ОЭСР</t>
  </si>
  <si>
    <t>Потребление первичных энергоресурсов в странах не-ОЭСР, млн т н. э.</t>
  </si>
  <si>
    <t>Генерация электроэнергии в странах не-ОЭСР, ТВт·ч</t>
  </si>
  <si>
    <t>Основные показатели развития в странах БРИКС</t>
  </si>
  <si>
    <t>Потребление первичных энергоресурсов в странах БРИКС, млн т н. э.</t>
  </si>
  <si>
    <t>Генерация электроэнергии в странах БРИКС, ТВт·ч</t>
  </si>
  <si>
    <t>Основные показатели развития в странах G-20</t>
  </si>
  <si>
    <t>Потребление первичных энергоресурсов в странах G-20, млн т н. э.</t>
  </si>
  <si>
    <t>Генерация электроэнергии в странах G-20, ТВт·ч</t>
  </si>
  <si>
    <t>Основные показатели развития в странах ЕАЭС</t>
  </si>
  <si>
    <t>Потребление первичных энергоресурсов в странах ЕАЭС, млн т н. э.</t>
  </si>
  <si>
    <t>Генерация электроэнергии в странах ЕАЭС, ТВт·ч</t>
  </si>
  <si>
    <t>Потребление первичной энергии по регионам мира, млн т н. э.</t>
  </si>
  <si>
    <t>Добыча жидких углеводородов в ключевых странах и регионах мира, млн т</t>
  </si>
  <si>
    <t>Потребление жидких топлив в ключевых странах и регионах мира, млн т</t>
  </si>
  <si>
    <t>Потребление угля по регионам и крупнейшим странам, млн т у. т.</t>
  </si>
  <si>
    <t>Развитые страны Азии</t>
  </si>
  <si>
    <t>Основные показатели развития в развитых странах Азии</t>
  </si>
  <si>
    <t>Потребление первичных энергоресурсов в развитых странах Азии, млн т н. э.</t>
  </si>
  <si>
    <t>Генерация электроэнергии в развитых странах Азии, ТВт·ч</t>
  </si>
  <si>
    <t>Основные показатели развития в развивающихся странах Азии</t>
  </si>
  <si>
    <t>Развивающиеся страны Азии</t>
  </si>
  <si>
    <t>Потребление первичных энергоресурсов в развивающихся странах Азии, млн т н. э.</t>
  </si>
  <si>
    <t>Генерация электроэнергии в развивающихся странах Азии, ТВт·ч</t>
  </si>
  <si>
    <t>Оглавление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</si>
</sst>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 ;[Red]\-0\ "/>
    <numFmt numFmtId="165" formatCode="0.0__%"/>
    <numFmt numFmtId="166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0"/>
      <name val="Calibri"/>
      <family val="2"/>
      <charset val="204"/>
      <scheme val="minor"/>
    </font>
    <font>
      <b/>
      <sz val="20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0" fontId="0" fillId="2" borderId="0" xfId="0" applyFill="1" applyBorder="1"/>
    <xf numFmtId="0" fontId="0" fillId="2" borderId="0" xfId="0" applyFont="1" applyFill="1" applyBorder="1"/>
    <xf numFmtId="0" fontId="4" fillId="2" borderId="0" xfId="1" applyFill="1" applyBorder="1"/>
    <xf numFmtId="0" fontId="4" fillId="2" borderId="6" xfId="1" applyFill="1" applyBorder="1"/>
    <xf numFmtId="0" fontId="4" fillId="2" borderId="7" xfId="1" applyFill="1" applyBorder="1"/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wrapText="1"/>
    </xf>
    <xf numFmtId="0" fontId="8" fillId="2" borderId="0" xfId="1" applyFont="1" applyFill="1" applyBorder="1" applyAlignment="1">
      <alignment horizontal="center"/>
    </xf>
    <xf numFmtId="0" fontId="6" fillId="5" borderId="5" xfId="1" applyFont="1" applyFill="1" applyBorder="1"/>
    <xf numFmtId="0" fontId="9" fillId="4" borderId="0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" fontId="1" fillId="2" borderId="1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10" fontId="5" fillId="2" borderId="0" xfId="0" applyNumberFormat="1" applyFont="1" applyFill="1" applyAlignment="1">
      <alignment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10" fontId="1" fillId="2" borderId="0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10" fontId="5" fillId="2" borderId="0" xfId="0" applyNumberFormat="1" applyFont="1" applyFill="1" applyBorder="1" applyAlignment="1">
      <alignment vertical="center"/>
    </xf>
    <xf numFmtId="1" fontId="1" fillId="2" borderId="0" xfId="0" applyNumberFormat="1" applyFont="1" applyFill="1"/>
    <xf numFmtId="0" fontId="1" fillId="2" borderId="0" xfId="0" applyFont="1" applyFill="1" applyBorder="1" applyAlignment="1">
      <alignment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10" fontId="1" fillId="2" borderId="0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6" borderId="1" xfId="0" applyFont="1" applyFill="1" applyBorder="1"/>
    <xf numFmtId="1" fontId="1" fillId="6" borderId="1" xfId="0" applyNumberFormat="1" applyFont="1" applyFill="1" applyBorder="1" applyAlignment="1">
      <alignment horizontal="center"/>
    </xf>
    <xf numFmtId="165" fontId="2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1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/>
    <xf numFmtId="1" fontId="1" fillId="6" borderId="0" xfId="0" applyNumberFormat="1" applyFont="1" applyFill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165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166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wrapText="1"/>
    </xf>
    <xf numFmtId="166" fontId="1" fillId="6" borderId="1" xfId="0" applyNumberFormat="1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left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166" fontId="1" fillId="6" borderId="1" xfId="0" applyNumberFormat="1" applyFont="1" applyFill="1" applyBorder="1" applyAlignment="1">
      <alignment horizontal="center"/>
    </xf>
    <xf numFmtId="2" fontId="1" fillId="6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2" borderId="0" xfId="1" applyFill="1"/>
    <xf numFmtId="0" fontId="10" fillId="2" borderId="0" xfId="1" applyFont="1" applyFill="1" applyBorder="1" applyAlignment="1">
      <alignment horizontal="center"/>
    </xf>
    <xf numFmtId="0" fontId="11" fillId="5" borderId="5" xfId="1" applyFont="1" applyFill="1" applyBorder="1"/>
    <xf numFmtId="0" fontId="12" fillId="5" borderId="5" xfId="0" applyFont="1" applyFill="1" applyBorder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4057651</xdr:colOff>
      <xdr:row>1</xdr:row>
      <xdr:rowOff>9526</xdr:rowOff>
    </xdr:from>
    <xdr:to>
      <xdr:col>1</xdr:col>
      <xdr:colOff>5576117</xdr:colOff>
      <xdr:row>3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6" y="342901"/>
          <a:ext cx="1518466" cy="400049"/>
        </a:xfrm>
        <a:prstGeom prst="rect">
          <a:avLst/>
        </a:prstGeom>
      </xdr:spPr>
    </xdr:pic>
    <xdr:clientData/>
  </xdr:twoCellAnchor>
  <xdr:twoCellAnchor editAs="oneCell">
    <xdr:from>
      <xdr:col>1</xdr:col>
      <xdr:colOff>1378726</xdr:colOff>
      <xdr:row>1</xdr:row>
      <xdr:rowOff>7126</xdr:rowOff>
    </xdr:from>
    <xdr:to>
      <xdr:col>1</xdr:col>
      <xdr:colOff>2438400</xdr:colOff>
      <xdr:row>3</xdr:row>
      <xdr:rowOff>5100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5901" y="340501"/>
          <a:ext cx="1059674" cy="398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riras.ru/files/forecast_2016_rus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7"/>
  <sheetViews>
    <sheetView tabSelected="1" workbookViewId="0"/>
  </sheetViews>
  <sheetFormatPr defaultRowHeight="15" x14ac:dyDescent="0.25"/>
  <cols>
    <col min="1" max="1" width="3.85546875" style="1" customWidth="1"/>
    <col min="2" max="2" width="103.28515625" style="1" customWidth="1"/>
    <col min="3" max="3" width="4" style="1" customWidth="1"/>
    <col min="4" max="16384" width="9.140625" style="1"/>
  </cols>
  <sheetData>
    <row r="1" spans="2:5" ht="26.25" x14ac:dyDescent="0.4">
      <c r="B1" s="11" t="s">
        <v>73</v>
      </c>
      <c r="E1" s="81"/>
    </row>
    <row r="2" spans="2:5" ht="15.75" x14ac:dyDescent="0.25">
      <c r="B2" s="7"/>
    </row>
    <row r="3" spans="2:5" ht="15.75" x14ac:dyDescent="0.25">
      <c r="B3" s="7"/>
    </row>
    <row r="4" spans="2:5" ht="13.5" customHeight="1" x14ac:dyDescent="0.25">
      <c r="B4" s="8" t="s">
        <v>83</v>
      </c>
    </row>
    <row r="5" spans="2:5" ht="15.75" x14ac:dyDescent="0.25">
      <c r="B5" s="8" t="s">
        <v>85</v>
      </c>
    </row>
    <row r="6" spans="2:5" s="2" customFormat="1" ht="15.75" x14ac:dyDescent="0.25">
      <c r="B6" s="9" t="s">
        <v>74</v>
      </c>
    </row>
    <row r="7" spans="2:5" s="2" customFormat="1" x14ac:dyDescent="0.25">
      <c r="B7" s="82" t="s">
        <v>84</v>
      </c>
    </row>
    <row r="8" spans="2:5" s="2" customFormat="1" x14ac:dyDescent="0.25">
      <c r="B8" s="84" t="s">
        <v>75</v>
      </c>
    </row>
    <row r="9" spans="2:5" s="2" customFormat="1" x14ac:dyDescent="0.25">
      <c r="B9" s="5" t="s">
        <v>139</v>
      </c>
    </row>
    <row r="10" spans="2:5" s="2" customFormat="1" x14ac:dyDescent="0.25">
      <c r="B10" s="5" t="s">
        <v>141</v>
      </c>
    </row>
    <row r="11" spans="2:5" s="2" customFormat="1" x14ac:dyDescent="0.25">
      <c r="B11" s="5" t="s">
        <v>140</v>
      </c>
    </row>
    <row r="12" spans="2:5" s="2" customFormat="1" x14ac:dyDescent="0.25">
      <c r="B12" s="5" t="s">
        <v>77</v>
      </c>
    </row>
    <row r="13" spans="2:5" s="2" customFormat="1" x14ac:dyDescent="0.25">
      <c r="B13" s="5" t="s">
        <v>78</v>
      </c>
    </row>
    <row r="14" spans="2:5" s="2" customFormat="1" x14ac:dyDescent="0.25">
      <c r="B14" s="4" t="s">
        <v>142</v>
      </c>
    </row>
    <row r="15" spans="2:5" s="2" customFormat="1" x14ac:dyDescent="0.25">
      <c r="B15" s="3"/>
    </row>
    <row r="16" spans="2:5" s="2" customFormat="1" x14ac:dyDescent="0.25">
      <c r="B16" s="10" t="s">
        <v>33</v>
      </c>
    </row>
    <row r="17" spans="2:2" s="2" customFormat="1" x14ac:dyDescent="0.25">
      <c r="B17" s="5" t="s">
        <v>79</v>
      </c>
    </row>
    <row r="18" spans="2:2" s="2" customFormat="1" x14ac:dyDescent="0.25">
      <c r="B18" s="5" t="s">
        <v>80</v>
      </c>
    </row>
    <row r="19" spans="2:2" s="2" customFormat="1" x14ac:dyDescent="0.25">
      <c r="B19" s="4" t="s">
        <v>81</v>
      </c>
    </row>
    <row r="20" spans="2:2" s="2" customFormat="1" x14ac:dyDescent="0.25">
      <c r="B20" s="3"/>
    </row>
    <row r="21" spans="2:2" s="2" customFormat="1" x14ac:dyDescent="0.25">
      <c r="B21" s="10" t="s">
        <v>19</v>
      </c>
    </row>
    <row r="22" spans="2:2" s="2" customFormat="1" x14ac:dyDescent="0.25">
      <c r="B22" s="5" t="s">
        <v>82</v>
      </c>
    </row>
    <row r="23" spans="2:2" s="2" customFormat="1" x14ac:dyDescent="0.25">
      <c r="B23" s="5" t="s">
        <v>86</v>
      </c>
    </row>
    <row r="24" spans="2:2" s="2" customFormat="1" x14ac:dyDescent="0.25">
      <c r="B24" s="4" t="s">
        <v>87</v>
      </c>
    </row>
    <row r="25" spans="2:2" s="2" customFormat="1" x14ac:dyDescent="0.25">
      <c r="B25" s="3"/>
    </row>
    <row r="26" spans="2:2" s="2" customFormat="1" x14ac:dyDescent="0.25">
      <c r="B26" s="10" t="s">
        <v>20</v>
      </c>
    </row>
    <row r="27" spans="2:2" s="2" customFormat="1" x14ac:dyDescent="0.25">
      <c r="B27" s="5" t="s">
        <v>88</v>
      </c>
    </row>
    <row r="28" spans="2:2" s="2" customFormat="1" x14ac:dyDescent="0.25">
      <c r="B28" s="5" t="s">
        <v>89</v>
      </c>
    </row>
    <row r="29" spans="2:2" s="2" customFormat="1" x14ac:dyDescent="0.25">
      <c r="B29" s="4" t="s">
        <v>90</v>
      </c>
    </row>
    <row r="30" spans="2:2" s="2" customFormat="1" x14ac:dyDescent="0.25">
      <c r="B30" s="3"/>
    </row>
    <row r="31" spans="2:2" s="2" customFormat="1" x14ac:dyDescent="0.25">
      <c r="B31" s="10" t="s">
        <v>40</v>
      </c>
    </row>
    <row r="32" spans="2:2" s="2" customFormat="1" x14ac:dyDescent="0.25">
      <c r="B32" s="5" t="s">
        <v>91</v>
      </c>
    </row>
    <row r="33" spans="2:2" s="2" customFormat="1" x14ac:dyDescent="0.25">
      <c r="B33" s="5" t="s">
        <v>92</v>
      </c>
    </row>
    <row r="34" spans="2:2" s="2" customFormat="1" x14ac:dyDescent="0.25">
      <c r="B34" s="4" t="s">
        <v>93</v>
      </c>
    </row>
    <row r="35" spans="2:2" s="2" customFormat="1" x14ac:dyDescent="0.25">
      <c r="B35" s="3"/>
    </row>
    <row r="36" spans="2:2" s="2" customFormat="1" x14ac:dyDescent="0.25">
      <c r="B36" s="10" t="s">
        <v>22</v>
      </c>
    </row>
    <row r="37" spans="2:2" s="2" customFormat="1" x14ac:dyDescent="0.25">
      <c r="B37" s="5" t="s">
        <v>94</v>
      </c>
    </row>
    <row r="38" spans="2:2" s="2" customFormat="1" x14ac:dyDescent="0.25">
      <c r="B38" s="5" t="s">
        <v>95</v>
      </c>
    </row>
    <row r="39" spans="2:2" s="2" customFormat="1" x14ac:dyDescent="0.25">
      <c r="B39" s="4" t="s">
        <v>96</v>
      </c>
    </row>
    <row r="40" spans="2:2" s="2" customFormat="1" x14ac:dyDescent="0.25">
      <c r="B40" s="3"/>
    </row>
    <row r="41" spans="2:2" s="2" customFormat="1" x14ac:dyDescent="0.25">
      <c r="B41" s="10" t="s">
        <v>23</v>
      </c>
    </row>
    <row r="42" spans="2:2" s="2" customFormat="1" x14ac:dyDescent="0.25">
      <c r="B42" s="5" t="s">
        <v>98</v>
      </c>
    </row>
    <row r="43" spans="2:2" s="2" customFormat="1" x14ac:dyDescent="0.25">
      <c r="B43" s="5" t="s">
        <v>97</v>
      </c>
    </row>
    <row r="44" spans="2:2" s="2" customFormat="1" x14ac:dyDescent="0.25">
      <c r="B44" s="4" t="s">
        <v>99</v>
      </c>
    </row>
    <row r="45" spans="2:2" s="2" customFormat="1" x14ac:dyDescent="0.25">
      <c r="B45" s="3"/>
    </row>
    <row r="46" spans="2:2" s="2" customFormat="1" x14ac:dyDescent="0.25">
      <c r="B46" s="10" t="s">
        <v>24</v>
      </c>
    </row>
    <row r="47" spans="2:2" s="2" customFormat="1" x14ac:dyDescent="0.25">
      <c r="B47" s="5" t="s">
        <v>100</v>
      </c>
    </row>
    <row r="48" spans="2:2" s="2" customFormat="1" x14ac:dyDescent="0.25">
      <c r="B48" s="5" t="s">
        <v>101</v>
      </c>
    </row>
    <row r="49" spans="2:2" s="2" customFormat="1" x14ac:dyDescent="0.25">
      <c r="B49" s="4" t="s">
        <v>102</v>
      </c>
    </row>
    <row r="50" spans="2:2" s="2" customFormat="1" x14ac:dyDescent="0.25">
      <c r="B50" s="3"/>
    </row>
    <row r="51" spans="2:2" s="2" customFormat="1" x14ac:dyDescent="0.25">
      <c r="B51" s="10" t="s">
        <v>25</v>
      </c>
    </row>
    <row r="52" spans="2:2" s="2" customFormat="1" x14ac:dyDescent="0.25">
      <c r="B52" s="5" t="s">
        <v>103</v>
      </c>
    </row>
    <row r="53" spans="2:2" s="2" customFormat="1" x14ac:dyDescent="0.25">
      <c r="B53" s="5" t="s">
        <v>104</v>
      </c>
    </row>
    <row r="54" spans="2:2" s="2" customFormat="1" x14ac:dyDescent="0.25">
      <c r="B54" s="4" t="s">
        <v>105</v>
      </c>
    </row>
    <row r="55" spans="2:2" s="2" customFormat="1" x14ac:dyDescent="0.25">
      <c r="B55" s="3"/>
    </row>
    <row r="56" spans="2:2" s="2" customFormat="1" x14ac:dyDescent="0.25">
      <c r="B56" s="10" t="s">
        <v>143</v>
      </c>
    </row>
    <row r="57" spans="2:2" s="2" customFormat="1" x14ac:dyDescent="0.25">
      <c r="B57" s="5" t="s">
        <v>144</v>
      </c>
    </row>
    <row r="58" spans="2:2" s="2" customFormat="1" x14ac:dyDescent="0.25">
      <c r="B58" s="5" t="s">
        <v>145</v>
      </c>
    </row>
    <row r="59" spans="2:2" s="2" customFormat="1" x14ac:dyDescent="0.25">
      <c r="B59" s="4" t="s">
        <v>146</v>
      </c>
    </row>
    <row r="60" spans="2:2" s="2" customFormat="1" x14ac:dyDescent="0.25">
      <c r="B60" s="3"/>
    </row>
    <row r="61" spans="2:2" s="2" customFormat="1" x14ac:dyDescent="0.25">
      <c r="B61" s="10" t="s">
        <v>148</v>
      </c>
    </row>
    <row r="62" spans="2:2" s="2" customFormat="1" x14ac:dyDescent="0.25">
      <c r="B62" s="5" t="s">
        <v>147</v>
      </c>
    </row>
    <row r="63" spans="2:2" s="2" customFormat="1" x14ac:dyDescent="0.25">
      <c r="B63" s="5" t="s">
        <v>149</v>
      </c>
    </row>
    <row r="64" spans="2:2" s="2" customFormat="1" x14ac:dyDescent="0.25">
      <c r="B64" s="4" t="s">
        <v>150</v>
      </c>
    </row>
    <row r="65" spans="2:2" s="2" customFormat="1" x14ac:dyDescent="0.25">
      <c r="B65" s="3"/>
    </row>
    <row r="66" spans="2:2" s="2" customFormat="1" x14ac:dyDescent="0.25">
      <c r="B66" s="10" t="s">
        <v>29</v>
      </c>
    </row>
    <row r="67" spans="2:2" s="2" customFormat="1" x14ac:dyDescent="0.25">
      <c r="B67" s="5" t="s">
        <v>112</v>
      </c>
    </row>
    <row r="68" spans="2:2" s="2" customFormat="1" x14ac:dyDescent="0.25">
      <c r="B68" s="5" t="s">
        <v>113</v>
      </c>
    </row>
    <row r="69" spans="2:2" s="2" customFormat="1" x14ac:dyDescent="0.25">
      <c r="B69" s="4" t="s">
        <v>114</v>
      </c>
    </row>
    <row r="70" spans="2:2" s="2" customFormat="1" x14ac:dyDescent="0.25">
      <c r="B70" s="3"/>
    </row>
    <row r="71" spans="2:2" s="2" customFormat="1" x14ac:dyDescent="0.25">
      <c r="B71" s="10" t="s">
        <v>28</v>
      </c>
    </row>
    <row r="72" spans="2:2" s="2" customFormat="1" x14ac:dyDescent="0.25">
      <c r="B72" s="5" t="s">
        <v>115</v>
      </c>
    </row>
    <row r="73" spans="2:2" s="2" customFormat="1" x14ac:dyDescent="0.25">
      <c r="B73" s="5" t="s">
        <v>116</v>
      </c>
    </row>
    <row r="74" spans="2:2" s="2" customFormat="1" x14ac:dyDescent="0.25">
      <c r="B74" s="4" t="s">
        <v>117</v>
      </c>
    </row>
    <row r="75" spans="2:2" s="2" customFormat="1" x14ac:dyDescent="0.25">
      <c r="B75" s="3"/>
    </row>
    <row r="76" spans="2:2" s="2" customFormat="1" x14ac:dyDescent="0.25">
      <c r="B76" s="10" t="s">
        <v>30</v>
      </c>
    </row>
    <row r="77" spans="2:2" s="2" customFormat="1" x14ac:dyDescent="0.25">
      <c r="B77" s="5" t="s">
        <v>120</v>
      </c>
    </row>
    <row r="78" spans="2:2" s="2" customFormat="1" x14ac:dyDescent="0.25">
      <c r="B78" s="5" t="s">
        <v>118</v>
      </c>
    </row>
    <row r="79" spans="2:2" s="2" customFormat="1" x14ac:dyDescent="0.25">
      <c r="B79" s="4" t="s">
        <v>119</v>
      </c>
    </row>
    <row r="80" spans="2:2" s="2" customFormat="1" x14ac:dyDescent="0.25">
      <c r="B80" s="3"/>
    </row>
    <row r="81" spans="2:2" s="2" customFormat="1" x14ac:dyDescent="0.25">
      <c r="B81" s="10" t="s">
        <v>32</v>
      </c>
    </row>
    <row r="82" spans="2:2" s="2" customFormat="1" x14ac:dyDescent="0.25">
      <c r="B82" s="5" t="s">
        <v>121</v>
      </c>
    </row>
    <row r="83" spans="2:2" s="2" customFormat="1" x14ac:dyDescent="0.25">
      <c r="B83" s="5" t="s">
        <v>122</v>
      </c>
    </row>
    <row r="84" spans="2:2" s="2" customFormat="1" x14ac:dyDescent="0.25">
      <c r="B84" s="4" t="s">
        <v>123</v>
      </c>
    </row>
    <row r="85" spans="2:2" s="2" customFormat="1" x14ac:dyDescent="0.25">
      <c r="B85" s="3"/>
    </row>
    <row r="86" spans="2:2" s="2" customFormat="1" x14ac:dyDescent="0.25">
      <c r="B86" s="10" t="s">
        <v>106</v>
      </c>
    </row>
    <row r="87" spans="2:2" s="2" customFormat="1" x14ac:dyDescent="0.25">
      <c r="B87" s="5" t="s">
        <v>124</v>
      </c>
    </row>
    <row r="88" spans="2:2" s="2" customFormat="1" x14ac:dyDescent="0.25">
      <c r="B88" s="5" t="s">
        <v>125</v>
      </c>
    </row>
    <row r="89" spans="2:2" s="2" customFormat="1" x14ac:dyDescent="0.25">
      <c r="B89" s="4" t="s">
        <v>126</v>
      </c>
    </row>
    <row r="90" spans="2:2" s="2" customFormat="1" x14ac:dyDescent="0.25">
      <c r="B90" s="3"/>
    </row>
    <row r="91" spans="2:2" s="2" customFormat="1" x14ac:dyDescent="0.25">
      <c r="B91" s="10" t="s">
        <v>107</v>
      </c>
    </row>
    <row r="92" spans="2:2" s="2" customFormat="1" x14ac:dyDescent="0.25">
      <c r="B92" s="5" t="s">
        <v>127</v>
      </c>
    </row>
    <row r="93" spans="2:2" s="2" customFormat="1" x14ac:dyDescent="0.25">
      <c r="B93" s="5" t="s">
        <v>128</v>
      </c>
    </row>
    <row r="94" spans="2:2" s="2" customFormat="1" x14ac:dyDescent="0.25">
      <c r="B94" s="4" t="s">
        <v>129</v>
      </c>
    </row>
    <row r="95" spans="2:2" s="2" customFormat="1" x14ac:dyDescent="0.25">
      <c r="B95" s="3"/>
    </row>
    <row r="96" spans="2:2" s="2" customFormat="1" x14ac:dyDescent="0.25">
      <c r="B96" s="10" t="s">
        <v>108</v>
      </c>
    </row>
    <row r="97" spans="2:2" s="2" customFormat="1" x14ac:dyDescent="0.25">
      <c r="B97" s="5" t="s">
        <v>130</v>
      </c>
    </row>
    <row r="98" spans="2:2" s="2" customFormat="1" x14ac:dyDescent="0.25">
      <c r="B98" s="5" t="s">
        <v>131</v>
      </c>
    </row>
    <row r="99" spans="2:2" s="2" customFormat="1" x14ac:dyDescent="0.25">
      <c r="B99" s="4" t="s">
        <v>132</v>
      </c>
    </row>
    <row r="100" spans="2:2" s="2" customFormat="1" x14ac:dyDescent="0.25">
      <c r="B100" s="3"/>
    </row>
    <row r="101" spans="2:2" s="2" customFormat="1" x14ac:dyDescent="0.25">
      <c r="B101" s="83" t="s">
        <v>109</v>
      </c>
    </row>
    <row r="102" spans="2:2" s="2" customFormat="1" x14ac:dyDescent="0.25">
      <c r="B102" s="5" t="s">
        <v>133</v>
      </c>
    </row>
    <row r="103" spans="2:2" s="2" customFormat="1" x14ac:dyDescent="0.25">
      <c r="B103" s="5" t="s">
        <v>134</v>
      </c>
    </row>
    <row r="104" spans="2:2" s="2" customFormat="1" x14ac:dyDescent="0.25">
      <c r="B104" s="4" t="s">
        <v>135</v>
      </c>
    </row>
    <row r="105" spans="2:2" s="2" customFormat="1" x14ac:dyDescent="0.25">
      <c r="B105" s="3"/>
    </row>
    <row r="106" spans="2:2" s="2" customFormat="1" x14ac:dyDescent="0.25">
      <c r="B106" s="10" t="s">
        <v>110</v>
      </c>
    </row>
    <row r="107" spans="2:2" s="2" customFormat="1" x14ac:dyDescent="0.25">
      <c r="B107" s="5" t="s">
        <v>136</v>
      </c>
    </row>
    <row r="108" spans="2:2" s="2" customFormat="1" x14ac:dyDescent="0.25">
      <c r="B108" s="5" t="s">
        <v>137</v>
      </c>
    </row>
    <row r="109" spans="2:2" s="2" customFormat="1" x14ac:dyDescent="0.25">
      <c r="B109" s="4" t="s">
        <v>138</v>
      </c>
    </row>
    <row r="110" spans="2:2" s="2" customFormat="1" x14ac:dyDescent="0.25"/>
    <row r="111" spans="2:2" s="2" customFormat="1" x14ac:dyDescent="0.25"/>
    <row r="112" spans="2: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</sheetData>
  <hyperlinks>
    <hyperlink ref="B9" location="'Первичная энергия'!A1" display="Потребление первичной энергии по регионам мира, млн т н. э."/>
    <hyperlink ref="B10" location="'Потребление - жидкие'!A1" display="Потребление жидких топлив в ключевых странах и регионах мира, млн т"/>
    <hyperlink ref="B11" location="'Добыча - жидкие'!A1" display="Добыча жидких углеводородов в ключевых странах и регионах мира, млн т"/>
    <hyperlink ref="B12" location="'Потребление - газ'!A1" display="Потребление газа по регионам и крупнейшим странам мира, млрд куб. м"/>
    <hyperlink ref="B13" location="'Добыча - газ'!A1" display="Добыча газа по регионам и крупнейшим странам мира, млрд куб. м"/>
    <hyperlink ref="B14" location="'Потребление - уголь'!A1" display="Потребление угля по регионам и крупнейшим странам, млн т у. т."/>
    <hyperlink ref="B17" location="Мир!A1" display="Основные показатели развития в мире"/>
    <hyperlink ref="B18" location="'7'!A1" display="Таблица П3  – Потребление первичных энергоресурсов в мире, млн т н. э."/>
    <hyperlink ref="B19" location="'7'!A1" display="Таблица П4 – Генерация электроэнергии в мире, ТВт·ч"/>
    <hyperlink ref="B22" location="'8'!A1" display="Таблица П5 – Основные показатели развития в Северной Америке"/>
    <hyperlink ref="B23" location="'8'!A1" display="Таблица П6 – Потребление первичных энергоресурсов в Северной Америке, млн т н. э."/>
    <hyperlink ref="B24" location="'8'!A1" display="Таблица П7 – Генерация электроэнергии в Северной Америке, ТВт·ч"/>
    <hyperlink ref="B27" location="'9'!A1" display="Таблица П8 – Основные показатели развития в США"/>
    <hyperlink ref="B28" location="'9'!A1" display="Таблица П9 – Потребление первичных энергоресурсов в США, млн т н. э."/>
    <hyperlink ref="B29" location="'9'!A1" display="Таблица П10 – Генерация электроэнергии в США, ТВт·ч"/>
    <hyperlink ref="B32" location="'10'!A1" display="Таблица П11 – Основные показатели развития в Южной и Центральной Америке"/>
    <hyperlink ref="B33" location="'10'!A1" display="Таблица П12 – Потребление первичных энергоресурсов в Южной и Центральной Америке, млн т н. э."/>
    <hyperlink ref="B34" location="'10'!A1" display="Таблица П13 – Генерация электроэнергии в  Южной и Центральной Америке, ТВт·ч"/>
    <hyperlink ref="B37" location="'11'!A1" display="Таблица П14  – Основные показатели развития в Европе"/>
    <hyperlink ref="B38" location="'11'!A1" display="Таблица П15 – Потребление первичных энергоресурсов в Европе, млн т н. э."/>
    <hyperlink ref="B39" location="'11'!A1" display="Таблица П16  – Генерация электроэнергии в Европе, ТВт·ч"/>
    <hyperlink ref="B47" location="'13'!A1" display="Таблица П20 – Основные показатели развития в СНГ"/>
    <hyperlink ref="B48" location="'13'!A1" display="Таблица П21 – Потребление первичных энергоресурсов в СНГ, млн т н. э."/>
    <hyperlink ref="B49" location="'13'!A1" display="Таблица П22 – Генерация электроэнергии в СНГ, ТВт·ч"/>
    <hyperlink ref="B52" location="'14'!A1" display="Таблица П23 – Основные показатели развития в России"/>
    <hyperlink ref="B53" location="'14'!A1" display="Таблица П24 – Потребление первичных энергоресурсов в России, млн т н. э."/>
    <hyperlink ref="B54" location="'14'!A1" display="Таблица П25 – Генерация электроэнергии в России, ТВт·ч"/>
    <hyperlink ref="B57" location="'15'!A1" display="Таблица П26 – Основные показатели развития в развитой Азии"/>
    <hyperlink ref="B58" location="'15'!A1" display="Таблица П27 – Потребление первичных энергоресурсов в развитой Азии, млн т н. э."/>
    <hyperlink ref="B59" location="'15'!A1" display="Таблица П28  – Генерация электроэнергии в развитой Азии, ТВт·ч"/>
    <hyperlink ref="B62" location="'16'!A1" display="Таблица П29 – Основные показатели развития в развивающейся Азии"/>
    <hyperlink ref="B63" location="'16'!A1" display="Таблица П30 – Потребление первичных энергоресурсов в развивающейся Азии, млн т н. э."/>
    <hyperlink ref="B64" location="'16'!A1" display="Таблица П31 – Генерация электроэнергии в развивающейся Азии, ТВт·ч"/>
    <hyperlink ref="B67" location="'17'!A1" display="Таблица П32 – Основные показатели развития в Китае"/>
    <hyperlink ref="B68" location="'17'!A1" display="Таблица П33 – Потребление первичных энергоресурсов в Китае, млн т н. э."/>
    <hyperlink ref="B69" location="'17'!A1" display="Таблица П34 – Генерация электроэнергии в Китае, ТВт·ч"/>
    <hyperlink ref="B72" location="'18'!A1" display="Таблица П35 – Основные показатели развития в Индии"/>
    <hyperlink ref="B73" location="'18'!A1" display="Таблица П36 – Потребление первичных энергоресурсов в Индии, млн т н. э."/>
    <hyperlink ref="B74" location="'18'!A1" display="Таблица П37 – Генерация электроэнергии в Индии, ТВт·ч"/>
    <hyperlink ref="B77" location="'19'!A1" display="Таблица П38 – Основные показатели развития на Ближнем Востоке"/>
    <hyperlink ref="B78" location="'19'!A1" display="Таблица П39  – Потребление первичных энергоресурсов на Ближнем востоке, млн т н. э."/>
    <hyperlink ref="B79" location="'19'!A1" display="Таблица П40 – Генерация электроэнергии на Ближнем Востоке, ТВт·ч"/>
    <hyperlink ref="B82" location="'20'!A1" display="Таблица П41 – Основные показатели развития в Африке"/>
    <hyperlink ref="B83" location="'20'!A1" display="Таблица П42 – Потребление первичных энергоресурсов в Африке, млн т н. э."/>
    <hyperlink ref="B84" location="'20'!A1" display="Таблица П43 – Генерация электроэнергии в Африке, ТВт·ч"/>
    <hyperlink ref="B87" location="'21'!A1" display="Таблица П44 – Основные показатели развития в странах ОЭСР"/>
    <hyperlink ref="B88" location="'21'!A1" display="Таблица П45  – Потребление первичных энергоресурсов в странах ОЭСР, млн т н. э."/>
    <hyperlink ref="B89" location="'21'!A1" display="Таблица П46 – Генерация электроэнергии в странах ОЭСР, ТВт·ч"/>
    <hyperlink ref="B92" location="'22'!A1" display="Таблица П47 – Основные показатели развития в странах не-ОЭСР"/>
    <hyperlink ref="B93" location="'22'!A1" display="Таблица П48 – Потребление первичных энергоресурсов в странах не-ОЭСР, млн т н. э."/>
    <hyperlink ref="B94" location="'22'!A1" display="Таблица П49 – Генерация электроэнергии в странах не-ОЭСР, ТВт·ч"/>
    <hyperlink ref="B97" location="'23'!A1" display="Таблица П50 – Основные показатели развития в странах БРИКС"/>
    <hyperlink ref="B98" location="'23'!A1" display="Таблица П51 – Потребление первичных энергоресурсов в странах БРИКС, млн т н. э."/>
    <hyperlink ref="B99" location="'23'!A1" display="Таблица П52 – Генерация электроэнергии в странах БРИКС, ТВт·ч"/>
    <hyperlink ref="B102" location="'24'!A1" display="Таблица П53 – Основные показатели развития в странах G-20"/>
    <hyperlink ref="B103" location="'24'!A1" display="Таблица П54 – Потребление первичных энергоресурсов в странах G-20, млн т н. э."/>
    <hyperlink ref="B104" location="'24'!A1" display="Таблица П55 – Генерация электроэнергии в странах G-20, ТВт·ч"/>
    <hyperlink ref="B107" location="'25'!A1" display="Таблица П56 – Основные показатели развития в странах ЕАЭС"/>
    <hyperlink ref="B108" location="'25'!A1" display="Таблица П57 – Потребление первичных энергоресурсов в странах ЕАЭС, млн т н. э."/>
    <hyperlink ref="B109" location="'25'!A1" display="Таблица П58 – Генерация электроэнергии в странах ЕАЭС, ТВт·ч"/>
    <hyperlink ref="B6" r:id="rId1"/>
    <hyperlink ref="B42" location="'12'!A1" display="Таблица П17 – Основные показатели развития в ЕС-28"/>
    <hyperlink ref="B43" location="'12'!A1" display="Таблица П18 – Потребление первичных энергоресурсов в ЕС-28, млн т н. э."/>
    <hyperlink ref="B44" location="'12'!A1" display="Таблица П19 – Генерация электроэнергии в ЕС-28, ТВт·ч"/>
    <hyperlink ref="B17:B19" location="Мир!A1" display="Основные показатели развития в мире"/>
    <hyperlink ref="B22:B24" location="'Северная Америка'!A1" display="Основные показатели развития в Северной Америке"/>
    <hyperlink ref="B27:B29" location="США!A1" display="Основные показатели развития в США"/>
    <hyperlink ref="B32:B34" location="'Южная и Центральная Америка'!A1" display="Основные показатели развития в Южной и Центральной Америке"/>
    <hyperlink ref="B37:B39" location="Европа!A1" display="Основные показатели развития в Европе"/>
    <hyperlink ref="B42:B44" location="'ЕС-28'!A1" display="Основные показатели развития в ЕС-28"/>
    <hyperlink ref="B47:B49" location="СНГ!A1" display="Основные показатели развития в СНГ"/>
    <hyperlink ref="B52:B54" location="Россия!A1" display="Основные показатели развития в России"/>
    <hyperlink ref="B57:B59" location="'Развитая Азия'!A1" display="Основные показатели развития в развитой Азии"/>
    <hyperlink ref="B62:B64" location="'Развивающаяся Азия'!A1" display="Основные показатели развития в развивающейся Азии"/>
    <hyperlink ref="B67:B69" location="Китай!A1" display="Основные показатели развития в Китае"/>
    <hyperlink ref="B72:B74" location="Индия!A1" display="Основные показатели развития в Индии"/>
    <hyperlink ref="B77:B79" location="'Ближний Восток'!A1" display="Основные показатели развития на Ближнем Востоке"/>
    <hyperlink ref="B82:B84" location="Африка!A1" display="Основные показатели развития в Африке"/>
    <hyperlink ref="B87:B89" location="'Страны ОЭСР'!A1" display="Основные показатели развития в странах ОЭСР"/>
    <hyperlink ref="B92:B94" location="'Страны не-ОЭСР'!A1" display="Основные показатели развития в странах не-ОЭСР"/>
    <hyperlink ref="B97:B99" location="'Страны БРИКС'!A1" display="Основные показатели развития в странах БРИКС"/>
    <hyperlink ref="B102:B104" location="'Страны G-20'!A1" display="Основные показатели развития в странах G-20"/>
    <hyperlink ref="B107:B109" location="'Страны ЕАЭС'!A1" display="Основные показатели развития в странах ЕАЭС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88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17069.28220873664</v>
      </c>
      <c r="D6" s="24">
        <v>20191.987440440746</v>
      </c>
      <c r="E6" s="24">
        <v>22581.66356800729</v>
      </c>
      <c r="F6" s="24">
        <v>25091.185756616123</v>
      </c>
      <c r="G6" s="24">
        <v>27727.50956505051</v>
      </c>
      <c r="H6" s="24">
        <v>30495.277702561023</v>
      </c>
      <c r="I6" s="24">
        <v>26788.099937627874</v>
      </c>
      <c r="J6" s="24">
        <v>32950.007808297123</v>
      </c>
      <c r="K6" s="23">
        <f t="shared" ref="K6:K7" si="0">(H6/C6)^(1/27)-1</f>
        <v>2.1724894876610223E-2</v>
      </c>
      <c r="L6" s="23">
        <f>(I6/C6)^(1/27)-1</f>
        <v>1.6831836376850262E-2</v>
      </c>
      <c r="M6" s="23">
        <f>(J6/C6)^(1/27)-1</f>
        <v>2.4658787684499917E-2</v>
      </c>
    </row>
    <row r="7" spans="2:13" x14ac:dyDescent="0.2">
      <c r="B7" s="58" t="s">
        <v>1</v>
      </c>
      <c r="C7" s="59">
        <v>317.135919</v>
      </c>
      <c r="D7" s="59">
        <v>333.54552999999999</v>
      </c>
      <c r="E7" s="59">
        <v>345.08455099999998</v>
      </c>
      <c r="F7" s="59">
        <v>355.76496700000001</v>
      </c>
      <c r="G7" s="59">
        <v>365.26621999999998</v>
      </c>
      <c r="H7" s="59">
        <v>373.76665300000002</v>
      </c>
      <c r="I7" s="59">
        <v>373.76665300000002</v>
      </c>
      <c r="J7" s="59">
        <v>373.76665300000002</v>
      </c>
      <c r="K7" s="23">
        <f t="shared" si="0"/>
        <v>6.1037834335282426E-3</v>
      </c>
      <c r="L7" s="60">
        <f t="shared" ref="L7:L11" si="1">(I7/C7)^(1/27)-1</f>
        <v>6.1037834335282426E-3</v>
      </c>
      <c r="M7" s="60">
        <f t="shared" ref="M7:M11" si="2">(J7/C7)^(1/27)-1</f>
        <v>6.1037834335282426E-3</v>
      </c>
    </row>
    <row r="8" spans="2:13" x14ac:dyDescent="0.2">
      <c r="B8" s="18" t="s">
        <v>2</v>
      </c>
      <c r="C8" s="24">
        <f>C6*1000/C7</f>
        <v>53823.238510982541</v>
      </c>
      <c r="D8" s="24">
        <f t="shared" ref="D8:H8" si="3">D6*1000/D7</f>
        <v>60537.424802067486</v>
      </c>
      <c r="E8" s="24">
        <f t="shared" si="3"/>
        <v>65438.060042297555</v>
      </c>
      <c r="F8" s="24">
        <f t="shared" si="3"/>
        <v>70527.421427124733</v>
      </c>
      <c r="G8" s="24">
        <f t="shared" si="3"/>
        <v>75910.412862844285</v>
      </c>
      <c r="H8" s="24">
        <f t="shared" si="3"/>
        <v>81589.08093537447</v>
      </c>
      <c r="I8" s="24">
        <f>I6*1000/I7</f>
        <v>71670.652591973936</v>
      </c>
      <c r="J8" s="24">
        <f>J6*1000/J7</f>
        <v>88156.628056107307</v>
      </c>
      <c r="K8" s="23">
        <f>(H8/C8)^(1/27)-1</f>
        <v>1.5526342013914007E-2</v>
      </c>
      <c r="L8" s="23">
        <f t="shared" si="1"/>
        <v>1.0662968492882952E-2</v>
      </c>
      <c r="M8" s="23">
        <f t="shared" si="2"/>
        <v>1.8442435617972874E-2</v>
      </c>
    </row>
    <row r="9" spans="2:13" x14ac:dyDescent="0.2">
      <c r="B9" s="58" t="s">
        <v>3</v>
      </c>
      <c r="C9" s="61">
        <f>C16/C6</f>
        <v>0.13007654316381084</v>
      </c>
      <c r="D9" s="61">
        <f t="shared" ref="D9:J9" si="4">D16/D6</f>
        <v>0.11066751566192434</v>
      </c>
      <c r="E9" s="61">
        <f t="shared" si="4"/>
        <v>9.9087196788588822E-2</v>
      </c>
      <c r="F9" s="61">
        <f t="shared" si="4"/>
        <v>8.9028676907420473E-2</v>
      </c>
      <c r="G9" s="61">
        <f t="shared" si="4"/>
        <v>8.0212506016537663E-2</v>
      </c>
      <c r="H9" s="61">
        <f t="shared" si="4"/>
        <v>7.2474424878043217E-2</v>
      </c>
      <c r="I9" s="61">
        <f t="shared" si="4"/>
        <v>8.1504884476773579E-2</v>
      </c>
      <c r="J9" s="61">
        <f t="shared" si="4"/>
        <v>6.8743337833512969E-2</v>
      </c>
      <c r="K9" s="60">
        <f>(H9/C9)^(1/27)-1</f>
        <v>-2.1429619526480925E-2</v>
      </c>
      <c r="L9" s="60">
        <f t="shared" si="1"/>
        <v>-1.7164323167299655E-2</v>
      </c>
      <c r="M9" s="60">
        <f t="shared" si="2"/>
        <v>-2.3343348488051197E-2</v>
      </c>
    </row>
    <row r="10" spans="2:13" x14ac:dyDescent="0.2">
      <c r="B10" s="18" t="s">
        <v>4</v>
      </c>
      <c r="C10" s="26">
        <f>C16/C7</f>
        <v>7.0011408073899064</v>
      </c>
      <c r="D10" s="26">
        <f t="shared" ref="D10:J10" si="5">D16/D7</f>
        <v>6.6995264074153713</v>
      </c>
      <c r="E10" s="26">
        <f t="shared" si="5"/>
        <v>6.4840739328746286</v>
      </c>
      <c r="F10" s="26">
        <f t="shared" si="5"/>
        <v>6.2789630153489711</v>
      </c>
      <c r="G10" s="26">
        <f t="shared" si="5"/>
        <v>6.0889644484787553</v>
      </c>
      <c r="H10" s="26">
        <f t="shared" si="5"/>
        <v>5.9131217171193837</v>
      </c>
      <c r="I10" s="26">
        <f t="shared" si="5"/>
        <v>5.8415082598838088</v>
      </c>
      <c r="J10" s="25">
        <f t="shared" si="5"/>
        <v>6.060180864724332</v>
      </c>
      <c r="K10" s="23">
        <f>(H10/C10)^(1/27)-1</f>
        <v>-6.2360011145630168E-3</v>
      </c>
      <c r="L10" s="23">
        <f t="shared" si="1"/>
        <v>-6.6843773115512484E-3</v>
      </c>
      <c r="M10" s="23">
        <f t="shared" si="2"/>
        <v>-5.3314210716771671E-3</v>
      </c>
    </row>
    <row r="11" spans="2:13" x14ac:dyDescent="0.2">
      <c r="B11" s="58" t="s">
        <v>5</v>
      </c>
      <c r="C11" s="63">
        <v>5196.3834160004262</v>
      </c>
      <c r="D11" s="63">
        <v>5019.3508918129028</v>
      </c>
      <c r="E11" s="63">
        <v>4910.7762521227114</v>
      </c>
      <c r="F11" s="63">
        <v>4827.59449957579</v>
      </c>
      <c r="G11" s="63">
        <v>4743.5273605877837</v>
      </c>
      <c r="H11" s="63">
        <v>4640.3855421781391</v>
      </c>
      <c r="I11" s="63">
        <v>4679.6607841011019</v>
      </c>
      <c r="J11" s="59">
        <v>4628.0504916084465</v>
      </c>
      <c r="K11" s="60">
        <f>(H11/C11)^(1/27)-1</f>
        <v>-4.1825410395760487E-3</v>
      </c>
      <c r="L11" s="60">
        <f t="shared" si="1"/>
        <v>-3.8716436170942448E-3</v>
      </c>
      <c r="M11" s="60">
        <f t="shared" si="2"/>
        <v>-4.2807066326170373E-3</v>
      </c>
    </row>
    <row r="12" spans="2:13" x14ac:dyDescent="0.2">
      <c r="B12" s="19"/>
      <c r="C12" s="20"/>
      <c r="D12" s="20"/>
      <c r="E12" s="20"/>
      <c r="F12" s="20"/>
      <c r="G12" s="20"/>
      <c r="H12" s="20"/>
      <c r="I12" s="20"/>
      <c r="J12" s="19"/>
      <c r="K12" s="20"/>
      <c r="L12" s="20"/>
      <c r="M12" s="20"/>
    </row>
    <row r="13" spans="2:13" x14ac:dyDescent="0.2">
      <c r="B13" s="16" t="s">
        <v>89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2220.313224</v>
      </c>
      <c r="D16" s="24">
        <f t="shared" ref="D16:J16" si="6">SUM(D17:D23)</f>
        <v>2234.5970863103557</v>
      </c>
      <c r="E16" s="24">
        <f t="shared" si="6"/>
        <v>2237.5537417768451</v>
      </c>
      <c r="F16" s="24">
        <f t="shared" si="6"/>
        <v>2233.8350699498474</v>
      </c>
      <c r="G16" s="24">
        <f t="shared" si="6"/>
        <v>2224.0930278102196</v>
      </c>
      <c r="H16" s="24">
        <f t="shared" si="6"/>
        <v>2210.1277129893251</v>
      </c>
      <c r="I16" s="24">
        <f t="shared" si="6"/>
        <v>2183.3609907686255</v>
      </c>
      <c r="J16" s="24">
        <f t="shared" si="6"/>
        <v>2265.0935183826596</v>
      </c>
      <c r="K16" s="23">
        <f t="shared" ref="K16:K23" si="7">(H16/C16)^(1/27)-1</f>
        <v>-1.7028088132930996E-4</v>
      </c>
      <c r="L16" s="23">
        <f>(I16/C16)^(1/27)-1</f>
        <v>-6.2139386952075881E-4</v>
      </c>
      <c r="M16" s="23">
        <f>(J16/C16)^(1/27)-1</f>
        <v>7.3982052223664496E-4</v>
      </c>
    </row>
    <row r="17" spans="2:13" x14ac:dyDescent="0.2">
      <c r="B17" s="58" t="s">
        <v>7</v>
      </c>
      <c r="C17" s="59">
        <v>817.404</v>
      </c>
      <c r="D17" s="59">
        <v>808.21827206327771</v>
      </c>
      <c r="E17" s="59">
        <v>787.66370404745817</v>
      </c>
      <c r="F17" s="59">
        <v>767.10913603163863</v>
      </c>
      <c r="G17" s="59">
        <v>746.55456801581909</v>
      </c>
      <c r="H17" s="59">
        <v>726</v>
      </c>
      <c r="I17" s="59">
        <v>785</v>
      </c>
      <c r="J17" s="59">
        <v>703.07886631011957</v>
      </c>
      <c r="K17" s="60">
        <f t="shared" si="7"/>
        <v>-4.3823489862211407E-3</v>
      </c>
      <c r="L17" s="60">
        <f t="shared" ref="L17:L23" si="8">(I17/C17)^(1/27)-1</f>
        <v>-1.4970171244077513E-3</v>
      </c>
      <c r="M17" s="60">
        <f t="shared" ref="M17:M23" si="9">(J17/C17)^(1/27)-1</f>
        <v>-5.564622544369402E-3</v>
      </c>
    </row>
    <row r="18" spans="2:13" x14ac:dyDescent="0.2">
      <c r="B18" s="18" t="s">
        <v>8</v>
      </c>
      <c r="C18" s="24">
        <v>609.75900000000001</v>
      </c>
      <c r="D18" s="24">
        <v>653.65536189180375</v>
      </c>
      <c r="E18" s="24">
        <v>669.2584292124634</v>
      </c>
      <c r="F18" s="24">
        <v>692.60209700995688</v>
      </c>
      <c r="G18" s="24">
        <v>712.36574514488257</v>
      </c>
      <c r="H18" s="24">
        <v>719.06126586899904</v>
      </c>
      <c r="I18" s="24">
        <v>662.65641015866186</v>
      </c>
      <c r="J18" s="24">
        <v>788.1787137844492</v>
      </c>
      <c r="K18" s="23">
        <f t="shared" si="7"/>
        <v>6.1254534692238849E-3</v>
      </c>
      <c r="L18" s="23">
        <f t="shared" si="8"/>
        <v>3.0859675156191813E-3</v>
      </c>
      <c r="M18" s="23">
        <f t="shared" si="9"/>
        <v>9.5512904213694849E-3</v>
      </c>
    </row>
    <row r="19" spans="2:13" x14ac:dyDescent="0.2">
      <c r="B19" s="58" t="s">
        <v>9</v>
      </c>
      <c r="C19" s="59">
        <v>432.13400000000001</v>
      </c>
      <c r="D19" s="59">
        <v>365.64173808811682</v>
      </c>
      <c r="E19" s="59">
        <v>344.70700589579133</v>
      </c>
      <c r="F19" s="59">
        <v>325.09800958906794</v>
      </c>
      <c r="G19" s="59">
        <v>306.73182882765053</v>
      </c>
      <c r="H19" s="59">
        <v>289.53113478462348</v>
      </c>
      <c r="I19" s="59">
        <v>300.23164275042245</v>
      </c>
      <c r="J19" s="59">
        <v>274.12761621330156</v>
      </c>
      <c r="K19" s="60">
        <f t="shared" si="7"/>
        <v>-1.4722872003365417E-2</v>
      </c>
      <c r="L19" s="60">
        <f t="shared" si="8"/>
        <v>-1.3397642066862669E-2</v>
      </c>
      <c r="M19" s="60">
        <f t="shared" si="9"/>
        <v>-1.671582410051764E-2</v>
      </c>
    </row>
    <row r="20" spans="2:13" x14ac:dyDescent="0.2">
      <c r="B20" s="18" t="s">
        <v>10</v>
      </c>
      <c r="C20" s="24">
        <v>214.219224</v>
      </c>
      <c r="D20" s="24">
        <v>231.17878251145041</v>
      </c>
      <c r="E20" s="24">
        <v>240.3351925056154</v>
      </c>
      <c r="F20" s="24">
        <v>234.60230188546532</v>
      </c>
      <c r="G20" s="24">
        <v>226.74100413176581</v>
      </c>
      <c r="H20" s="24">
        <v>227.14026299999998</v>
      </c>
      <c r="I20" s="24">
        <v>223.85670299999998</v>
      </c>
      <c r="J20" s="24">
        <v>233.82465299999996</v>
      </c>
      <c r="K20" s="23">
        <f t="shared" si="7"/>
        <v>2.1715330164613356E-3</v>
      </c>
      <c r="L20" s="23">
        <f t="shared" si="8"/>
        <v>1.6311891852871518E-3</v>
      </c>
      <c r="M20" s="23">
        <f t="shared" si="9"/>
        <v>3.2486575768191361E-3</v>
      </c>
    </row>
    <row r="21" spans="2:13" x14ac:dyDescent="0.2">
      <c r="B21" s="58" t="s">
        <v>11</v>
      </c>
      <c r="C21" s="59">
        <v>23.294</v>
      </c>
      <c r="D21" s="59">
        <v>22.938238429288269</v>
      </c>
      <c r="E21" s="59">
        <v>22.72889861602787</v>
      </c>
      <c r="F21" s="59">
        <v>22.519149167805402</v>
      </c>
      <c r="G21" s="59">
        <v>22.308994081274559</v>
      </c>
      <c r="H21" s="59">
        <v>22.0984374503997</v>
      </c>
      <c r="I21" s="59">
        <v>22.050388390225567</v>
      </c>
      <c r="J21" s="59">
        <v>22.103782352941167</v>
      </c>
      <c r="K21" s="60">
        <f t="shared" si="7"/>
        <v>-1.9495384452599129E-3</v>
      </c>
      <c r="L21" s="60">
        <f t="shared" si="8"/>
        <v>-2.0299960569054587E-3</v>
      </c>
      <c r="M21" s="60">
        <f t="shared" si="9"/>
        <v>-1.940598880202149E-3</v>
      </c>
    </row>
    <row r="22" spans="2:13" x14ac:dyDescent="0.2">
      <c r="B22" s="18" t="s">
        <v>12</v>
      </c>
      <c r="C22" s="24">
        <v>97.359999999999985</v>
      </c>
      <c r="D22" s="24">
        <v>100.83396093852522</v>
      </c>
      <c r="E22" s="24">
        <v>106.43688302742441</v>
      </c>
      <c r="F22" s="24">
        <v>111.76786930196695</v>
      </c>
      <c r="G22" s="24">
        <v>117.05245020456971</v>
      </c>
      <c r="H22" s="24">
        <v>122.29064998992534</v>
      </c>
      <c r="I22" s="24">
        <v>105.83738506489928</v>
      </c>
      <c r="J22" s="24">
        <v>131.31019472184875</v>
      </c>
      <c r="K22" s="23">
        <f t="shared" si="7"/>
        <v>8.4796442877974609E-3</v>
      </c>
      <c r="L22" s="23">
        <f>(I22/C22)^(1/27)-1</f>
        <v>3.0969473050841412E-3</v>
      </c>
      <c r="M22" s="23">
        <f>(J22/C22)^(1/27)-1</f>
        <v>1.1141122722493346E-2</v>
      </c>
    </row>
    <row r="23" spans="2:13" x14ac:dyDescent="0.2">
      <c r="B23" s="58" t="s">
        <v>13</v>
      </c>
      <c r="C23" s="59">
        <v>26.143000000000001</v>
      </c>
      <c r="D23" s="59">
        <v>52.130732387893865</v>
      </c>
      <c r="E23" s="59">
        <v>66.423628472064379</v>
      </c>
      <c r="F23" s="59">
        <v>80.136506963946616</v>
      </c>
      <c r="G23" s="59">
        <v>92.338437404257689</v>
      </c>
      <c r="H23" s="59">
        <v>104.00596189537798</v>
      </c>
      <c r="I23" s="59">
        <v>83.728461404416365</v>
      </c>
      <c r="J23" s="59">
        <v>112.4696919999999</v>
      </c>
      <c r="K23" s="60">
        <f t="shared" si="7"/>
        <v>5.2473610556076355E-2</v>
      </c>
      <c r="L23" s="60">
        <f t="shared" si="8"/>
        <v>4.4053797417850316E-2</v>
      </c>
      <c r="M23" s="60">
        <f t="shared" si="9"/>
        <v>5.5527694665508998E-2</v>
      </c>
    </row>
    <row r="25" spans="2:13" x14ac:dyDescent="0.2">
      <c r="B25" s="17" t="s">
        <v>90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4286.9029999999993</v>
      </c>
      <c r="D28" s="63">
        <f t="shared" ref="D28:J28" si="10">SUM(D29:D35)</f>
        <v>4503.1404032643486</v>
      </c>
      <c r="E28" s="63">
        <f t="shared" si="10"/>
        <v>4667.6579224490333</v>
      </c>
      <c r="F28" s="63">
        <f t="shared" si="10"/>
        <v>4817.4524157751839</v>
      </c>
      <c r="G28" s="63">
        <f t="shared" si="10"/>
        <v>4951.636813929701</v>
      </c>
      <c r="H28" s="63">
        <f t="shared" si="10"/>
        <v>5072.0937364617803</v>
      </c>
      <c r="I28" s="63">
        <f t="shared" si="10"/>
        <v>4716.6515246152085</v>
      </c>
      <c r="J28" s="63">
        <f t="shared" si="10"/>
        <v>5307.4519398159546</v>
      </c>
      <c r="K28" s="60">
        <f t="shared" ref="K28:K35" si="11">(H28/C28)^(1/27)-1</f>
        <v>6.2486692928753751E-3</v>
      </c>
      <c r="L28" s="60">
        <f>(I28/C28)^(1/27)-1</f>
        <v>3.5445844292079087E-3</v>
      </c>
      <c r="M28" s="60">
        <f>(J28/C28)^(1/27)-1</f>
        <v>7.940519229498566E-3</v>
      </c>
    </row>
    <row r="29" spans="2:13" x14ac:dyDescent="0.2">
      <c r="B29" s="21" t="s">
        <v>7</v>
      </c>
      <c r="C29" s="22">
        <v>36.857999999999997</v>
      </c>
      <c r="D29" s="22">
        <v>24.506749184147505</v>
      </c>
      <c r="E29" s="22">
        <v>18.323115381068341</v>
      </c>
      <c r="F29" s="22">
        <v>13.641050207483717</v>
      </c>
      <c r="G29" s="22">
        <v>10.113680617474126</v>
      </c>
      <c r="H29" s="22">
        <v>7.4727043584720318</v>
      </c>
      <c r="I29" s="22">
        <v>6.9490321426853265</v>
      </c>
      <c r="J29" s="22">
        <v>7.8194570731081319</v>
      </c>
      <c r="K29" s="23">
        <f t="shared" si="11"/>
        <v>-5.7391537063126941E-2</v>
      </c>
      <c r="L29" s="23">
        <f t="shared" ref="L29:L35" si="12">(I29/C29)^(1/27)-1</f>
        <v>-5.9924602054689746E-2</v>
      </c>
      <c r="M29" s="23">
        <f t="shared" ref="M29:M35" si="13">(J29/C29)^(1/27)-1</f>
        <v>-5.5806688191325726E-2</v>
      </c>
    </row>
    <row r="30" spans="2:13" x14ac:dyDescent="0.2">
      <c r="B30" s="64" t="s">
        <v>8</v>
      </c>
      <c r="C30" s="63">
        <v>1158.454</v>
      </c>
      <c r="D30" s="63">
        <v>1260.8256605803288</v>
      </c>
      <c r="E30" s="63">
        <v>1364.0208762812715</v>
      </c>
      <c r="F30" s="63">
        <v>1497.7836012367402</v>
      </c>
      <c r="G30" s="63">
        <v>1646.270958327729</v>
      </c>
      <c r="H30" s="63">
        <v>1782.1677971324516</v>
      </c>
      <c r="I30" s="63">
        <v>1685.8634628702978</v>
      </c>
      <c r="J30" s="63">
        <v>1862.9723684746573</v>
      </c>
      <c r="K30" s="60">
        <f t="shared" si="11"/>
        <v>1.6081422569683257E-2</v>
      </c>
      <c r="L30" s="60">
        <f t="shared" si="12"/>
        <v>1.3992980000007371E-2</v>
      </c>
      <c r="M30" s="60">
        <f t="shared" si="13"/>
        <v>1.7751529466886407E-2</v>
      </c>
    </row>
    <row r="31" spans="2:13" x14ac:dyDescent="0.2">
      <c r="B31" s="21" t="s">
        <v>9</v>
      </c>
      <c r="C31" s="22">
        <v>1712.4079999999999</v>
      </c>
      <c r="D31" s="22">
        <v>1557.3019871952631</v>
      </c>
      <c r="E31" s="22">
        <v>1480.0267438336125</v>
      </c>
      <c r="F31" s="22">
        <v>1415.4488763696431</v>
      </c>
      <c r="G31" s="22">
        <v>1340.7454863151718</v>
      </c>
      <c r="H31" s="22">
        <v>1234.2751366623379</v>
      </c>
      <c r="I31" s="22">
        <v>1167.5776879014222</v>
      </c>
      <c r="J31" s="22">
        <v>1290.237921702455</v>
      </c>
      <c r="K31" s="23">
        <f t="shared" si="11"/>
        <v>-1.2053314329978915E-2</v>
      </c>
      <c r="L31" s="23">
        <f t="shared" si="12"/>
        <v>-1.4083929071172951E-2</v>
      </c>
      <c r="M31" s="23">
        <f t="shared" si="13"/>
        <v>-1.0429451776096443E-2</v>
      </c>
    </row>
    <row r="32" spans="2:13" x14ac:dyDescent="0.2">
      <c r="B32" s="64" t="s">
        <v>10</v>
      </c>
      <c r="C32" s="63">
        <v>822.00400000000002</v>
      </c>
      <c r="D32" s="63">
        <v>885.80355246059298</v>
      </c>
      <c r="E32" s="63">
        <v>920.8880027397413</v>
      </c>
      <c r="F32" s="63">
        <v>898.92138961881005</v>
      </c>
      <c r="G32" s="63">
        <v>868.79939744665819</v>
      </c>
      <c r="H32" s="63">
        <v>870.32923041831373</v>
      </c>
      <c r="I32" s="63">
        <v>857.74767305773105</v>
      </c>
      <c r="J32" s="63">
        <v>895.94168647378581</v>
      </c>
      <c r="K32" s="60">
        <f t="shared" si="11"/>
        <v>2.1180289206199632E-3</v>
      </c>
      <c r="L32" s="60">
        <f t="shared" si="12"/>
        <v>1.577713937409575E-3</v>
      </c>
      <c r="M32" s="60">
        <f t="shared" si="13"/>
        <v>3.1950959752775621E-3</v>
      </c>
    </row>
    <row r="33" spans="2:13" x14ac:dyDescent="0.2">
      <c r="B33" s="21" t="s">
        <v>11</v>
      </c>
      <c r="C33" s="22">
        <v>270.85599999999999</v>
      </c>
      <c r="D33" s="22">
        <v>266.72189781426198</v>
      </c>
      <c r="E33" s="22">
        <v>264.28773041064807</v>
      </c>
      <c r="F33" s="22">
        <v>261.84879984203218</v>
      </c>
      <c r="G33" s="22">
        <v>259.40515258081717</v>
      </c>
      <c r="H33" s="22">
        <v>256.9568362309177</v>
      </c>
      <c r="I33" s="22">
        <v>256.39813000954229</v>
      </c>
      <c r="J33" s="22">
        <v>257.01898583991613</v>
      </c>
      <c r="K33" s="23">
        <f t="shared" si="11"/>
        <v>-1.9491792099625149E-3</v>
      </c>
      <c r="L33" s="23">
        <f t="shared" si="12"/>
        <v>-2.0296368505677842E-3</v>
      </c>
      <c r="M33" s="23">
        <f t="shared" si="13"/>
        <v>-1.9402396416871026E-3</v>
      </c>
    </row>
    <row r="34" spans="2:13" x14ac:dyDescent="0.2">
      <c r="B34" s="64" t="s">
        <v>12</v>
      </c>
      <c r="C34" s="63">
        <v>78.171000000000006</v>
      </c>
      <c r="D34" s="63">
        <v>87.673885539372208</v>
      </c>
      <c r="E34" s="63">
        <v>95.052425523074149</v>
      </c>
      <c r="F34" s="63">
        <v>102.9054908928517</v>
      </c>
      <c r="G34" s="63">
        <v>111.33423673943427</v>
      </c>
      <c r="H34" s="63">
        <v>120.37019118939556</v>
      </c>
      <c r="I34" s="63">
        <v>103.09376945621315</v>
      </c>
      <c r="J34" s="63">
        <v>121.42300516084755</v>
      </c>
      <c r="K34" s="60">
        <f t="shared" si="11"/>
        <v>1.6116386031464813E-2</v>
      </c>
      <c r="L34" s="60">
        <f t="shared" si="12"/>
        <v>1.0302345327310336E-2</v>
      </c>
      <c r="M34" s="60">
        <f t="shared" si="13"/>
        <v>1.6444171754578241E-2</v>
      </c>
    </row>
    <row r="35" spans="2:13" x14ac:dyDescent="0.2">
      <c r="B35" s="18" t="s">
        <v>13</v>
      </c>
      <c r="C35" s="24">
        <v>208.15199999999945</v>
      </c>
      <c r="D35" s="24">
        <v>420.3066704903822</v>
      </c>
      <c r="E35" s="24">
        <v>525.05902827961722</v>
      </c>
      <c r="F35" s="24">
        <v>626.90320760762302</v>
      </c>
      <c r="G35" s="24">
        <v>714.96790190241745</v>
      </c>
      <c r="H35" s="24">
        <v>800.52184046989169</v>
      </c>
      <c r="I35" s="24">
        <v>639.02176917731708</v>
      </c>
      <c r="J35" s="24">
        <v>872.03851509118431</v>
      </c>
      <c r="K35" s="23">
        <f t="shared" si="11"/>
        <v>5.1154109399791814E-2</v>
      </c>
      <c r="L35" s="23">
        <f t="shared" si="12"/>
        <v>4.24183299909906E-2</v>
      </c>
      <c r="M35" s="23">
        <f t="shared" si="13"/>
        <v>5.4490765130740249E-2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91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7174.6054923547399</v>
      </c>
      <c r="D6" s="24">
        <v>7597.0954259066866</v>
      </c>
      <c r="E6" s="24">
        <v>8554.0614171334073</v>
      </c>
      <c r="F6" s="24">
        <v>9586.3810741169655</v>
      </c>
      <c r="G6" s="24">
        <v>10615.465042151773</v>
      </c>
      <c r="H6" s="24">
        <v>11596.211568206327</v>
      </c>
      <c r="I6" s="24">
        <v>10149.878082829138</v>
      </c>
      <c r="J6" s="24">
        <v>12561.655404388648</v>
      </c>
      <c r="K6" s="23">
        <f t="shared" ref="K6:K7" si="0">(H6/C6)^(1/27)-1</f>
        <v>1.7941669889162348E-2</v>
      </c>
      <c r="L6" s="23">
        <f>(I6/C6)^(1/27)-1</f>
        <v>1.2931562350509962E-2</v>
      </c>
      <c r="M6" s="23">
        <f>(J6/C6)^(1/27)-1</f>
        <v>2.0961150465806266E-2</v>
      </c>
    </row>
    <row r="7" spans="2:13" x14ac:dyDescent="0.2">
      <c r="B7" s="58" t="s">
        <v>1</v>
      </c>
      <c r="C7" s="59">
        <v>497.059347</v>
      </c>
      <c r="D7" s="59">
        <v>531.66501100000005</v>
      </c>
      <c r="E7" s="59">
        <v>553.66085899999996</v>
      </c>
      <c r="F7" s="59">
        <v>572.93395699999996</v>
      </c>
      <c r="G7" s="59">
        <v>589.34275700000001</v>
      </c>
      <c r="H7" s="59">
        <v>602.72177999999997</v>
      </c>
      <c r="I7" s="59">
        <v>602.72177999999997</v>
      </c>
      <c r="J7" s="59">
        <v>602.72177999999997</v>
      </c>
      <c r="K7" s="23">
        <f t="shared" si="0"/>
        <v>7.1642922815242649E-3</v>
      </c>
      <c r="L7" s="60">
        <f t="shared" ref="L7:L11" si="1">(I7/C7)^(1/27)-1</f>
        <v>7.1642922815242649E-3</v>
      </c>
      <c r="M7" s="60">
        <f t="shared" ref="M7:M11" si="2">(J7/C7)^(1/27)-1</f>
        <v>7.1642922815242649E-3</v>
      </c>
    </row>
    <row r="8" spans="2:13" x14ac:dyDescent="0.2">
      <c r="B8" s="18" t="s">
        <v>2</v>
      </c>
      <c r="C8" s="24">
        <f>C6*1000/C7</f>
        <v>14434.102357509313</v>
      </c>
      <c r="D8" s="24">
        <f t="shared" ref="D8:J8" si="3">D6*1000/D7</f>
        <v>14289.252195884461</v>
      </c>
      <c r="E8" s="24">
        <f t="shared" si="3"/>
        <v>15450.002069106728</v>
      </c>
      <c r="F8" s="24">
        <f t="shared" si="3"/>
        <v>16732.087454395667</v>
      </c>
      <c r="G8" s="24">
        <f t="shared" si="3"/>
        <v>18012.378901861644</v>
      </c>
      <c r="H8" s="24">
        <f t="shared" si="3"/>
        <v>19239.742038534474</v>
      </c>
      <c r="I8" s="24">
        <f t="shared" si="3"/>
        <v>16840.071853433168</v>
      </c>
      <c r="J8" s="24">
        <f t="shared" si="3"/>
        <v>20841.548822723227</v>
      </c>
      <c r="K8" s="23">
        <f>(H8/C8)^(1/27)-1</f>
        <v>1.070071456090238E-2</v>
      </c>
      <c r="L8" s="23">
        <f t="shared" si="1"/>
        <v>5.7262455720319405E-3</v>
      </c>
      <c r="M8" s="23">
        <f t="shared" si="2"/>
        <v>1.3698716574858105E-2</v>
      </c>
    </row>
    <row r="9" spans="2:13" x14ac:dyDescent="0.2">
      <c r="B9" s="58" t="s">
        <v>3</v>
      </c>
      <c r="C9" s="62">
        <f>C16/C6</f>
        <v>9.4919949915808988E-2</v>
      </c>
      <c r="D9" s="62">
        <f t="shared" ref="D9:J9" si="4">D16/D6</f>
        <v>9.701119834870732E-2</v>
      </c>
      <c r="E9" s="62">
        <f t="shared" si="4"/>
        <v>9.263487281011043E-2</v>
      </c>
      <c r="F9" s="62">
        <f t="shared" si="4"/>
        <v>8.923404849288448E-2</v>
      </c>
      <c r="G9" s="62">
        <f t="shared" si="4"/>
        <v>8.6396054261798708E-2</v>
      </c>
      <c r="H9" s="62">
        <f t="shared" si="4"/>
        <v>8.4103393835113019E-2</v>
      </c>
      <c r="I9" s="62">
        <f t="shared" si="4"/>
        <v>8.9485081469109773E-2</v>
      </c>
      <c r="J9" s="61">
        <f t="shared" si="4"/>
        <v>8.2625933025481824E-2</v>
      </c>
      <c r="K9" s="60">
        <f>(H9/C9)^(1/27)-1</f>
        <v>-4.4709746717939147E-3</v>
      </c>
      <c r="L9" s="60">
        <f t="shared" si="1"/>
        <v>-2.1813943318264029E-3</v>
      </c>
      <c r="M9" s="60">
        <f t="shared" si="2"/>
        <v>-5.1242450519889404E-3</v>
      </c>
    </row>
    <row r="10" spans="2:13" x14ac:dyDescent="0.2">
      <c r="B10" s="18" t="s">
        <v>4</v>
      </c>
      <c r="C10" s="26">
        <f>C16/C7</f>
        <v>1.3700842728544445</v>
      </c>
      <c r="D10" s="26">
        <f t="shared" ref="D10:J10" si="5">D16/D7</f>
        <v>1.3862174790296489</v>
      </c>
      <c r="E10" s="26">
        <f t="shared" si="5"/>
        <v>1.4312089765876448</v>
      </c>
      <c r="F10" s="26">
        <f t="shared" si="5"/>
        <v>1.4930719032927269</v>
      </c>
      <c r="G10" s="26">
        <f t="shared" si="5"/>
        <v>1.5561984649893166</v>
      </c>
      <c r="H10" s="26">
        <f t="shared" si="5"/>
        <v>1.618127601952845</v>
      </c>
      <c r="I10" s="26">
        <f t="shared" si="5"/>
        <v>1.5069352017501294</v>
      </c>
      <c r="J10" s="25">
        <f t="shared" si="5"/>
        <v>1.7220524171736391</v>
      </c>
      <c r="K10" s="23">
        <f>(H10/C10)^(1/27)-1</f>
        <v>6.1818972653366888E-3</v>
      </c>
      <c r="L10" s="23">
        <f t="shared" si="1"/>
        <v>3.5323600405721134E-3</v>
      </c>
      <c r="M10" s="23">
        <f t="shared" si="2"/>
        <v>8.5042759422417902E-3</v>
      </c>
    </row>
    <row r="11" spans="2:13" x14ac:dyDescent="0.2">
      <c r="B11" s="58" t="s">
        <v>5</v>
      </c>
      <c r="C11" s="63">
        <v>1266.3266815006507</v>
      </c>
      <c r="D11" s="63">
        <v>1305.188515870128</v>
      </c>
      <c r="E11" s="63">
        <v>1395.0552540349663</v>
      </c>
      <c r="F11" s="63">
        <v>1496.4339952038397</v>
      </c>
      <c r="G11" s="63">
        <v>1601.9980488010667</v>
      </c>
      <c r="H11" s="63">
        <v>1704.2981282083279</v>
      </c>
      <c r="I11" s="63">
        <v>1531.9638422524913</v>
      </c>
      <c r="J11" s="59">
        <v>1789.9529496765074</v>
      </c>
      <c r="K11" s="60">
        <f>(H11/C11)^(1/27)-1</f>
        <v>1.1061959619748318E-2</v>
      </c>
      <c r="L11" s="60">
        <f t="shared" si="1"/>
        <v>7.0778987817421424E-3</v>
      </c>
      <c r="M11" s="60">
        <f t="shared" si="2"/>
        <v>1.2899865004046607E-2</v>
      </c>
    </row>
    <row r="12" spans="2:13" x14ac:dyDescent="0.2">
      <c r="B12" s="19"/>
      <c r="C12" s="20"/>
      <c r="D12" s="20"/>
      <c r="E12" s="20"/>
      <c r="F12" s="20"/>
      <c r="G12" s="20"/>
      <c r="H12" s="20"/>
      <c r="I12" s="20"/>
      <c r="J12" s="19"/>
      <c r="K12" s="20"/>
      <c r="L12" s="20"/>
      <c r="M12" s="20"/>
    </row>
    <row r="13" spans="2:13" x14ac:dyDescent="0.2">
      <c r="B13" s="16" t="s">
        <v>92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681.013194</v>
      </c>
      <c r="D16" s="24">
        <f t="shared" ref="D16:J16" si="6">SUM(D17:D23)</f>
        <v>737.00333123669066</v>
      </c>
      <c r="E16" s="24">
        <f t="shared" si="6"/>
        <v>792.40439138602619</v>
      </c>
      <c r="F16" s="24">
        <f t="shared" si="6"/>
        <v>855.43159363902328</v>
      </c>
      <c r="G16" s="24">
        <f t="shared" si="6"/>
        <v>917.13429379597187</v>
      </c>
      <c r="H16" s="24">
        <f t="shared" si="6"/>
        <v>975.2807485161502</v>
      </c>
      <c r="I16" s="24">
        <f t="shared" si="6"/>
        <v>908.26266714349708</v>
      </c>
      <c r="J16" s="24">
        <f t="shared" si="6"/>
        <v>1037.9184981321982</v>
      </c>
      <c r="K16" s="23">
        <f t="shared" ref="K16:K23" si="7">(H16/C16)^(1/27)-1</f>
        <v>1.3390478465724165E-2</v>
      </c>
      <c r="L16" s="23">
        <f>(I16/C16)^(1/27)-1</f>
        <v>1.0721959181870577E-2</v>
      </c>
      <c r="M16" s="23">
        <f>(J16/C16)^(1/27)-1</f>
        <v>1.572949534225887E-2</v>
      </c>
    </row>
    <row r="17" spans="2:13" x14ac:dyDescent="0.2">
      <c r="B17" s="58" t="s">
        <v>7</v>
      </c>
      <c r="C17" s="59">
        <v>315.04000000000002</v>
      </c>
      <c r="D17" s="59">
        <v>313.87572327232419</v>
      </c>
      <c r="E17" s="59">
        <v>324.46423308948312</v>
      </c>
      <c r="F17" s="59">
        <v>335.89809410609212</v>
      </c>
      <c r="G17" s="59">
        <v>348.53191774328525</v>
      </c>
      <c r="H17" s="59">
        <v>361.5929874439783</v>
      </c>
      <c r="I17" s="59">
        <v>328.62648762284192</v>
      </c>
      <c r="J17" s="59">
        <v>385.65793347809137</v>
      </c>
      <c r="K17" s="60">
        <f t="shared" si="7"/>
        <v>5.1174801810425219E-3</v>
      </c>
      <c r="L17" s="60">
        <f t="shared" ref="L17:L23" si="8">(I17/C17)^(1/27)-1</f>
        <v>1.565008347832908E-3</v>
      </c>
      <c r="M17" s="60">
        <f t="shared" ref="M17:M23" si="9">(J17/C17)^(1/27)-1</f>
        <v>7.5189105172985826E-3</v>
      </c>
    </row>
    <row r="18" spans="2:13" x14ac:dyDescent="0.2">
      <c r="B18" s="18" t="s">
        <v>8</v>
      </c>
      <c r="C18" s="24">
        <v>137.50700000000001</v>
      </c>
      <c r="D18" s="24">
        <v>149.93636224218443</v>
      </c>
      <c r="E18" s="24">
        <v>172.25944387251761</v>
      </c>
      <c r="F18" s="24">
        <v>198.19388320763659</v>
      </c>
      <c r="G18" s="24">
        <v>224.5219231999011</v>
      </c>
      <c r="H18" s="24">
        <v>249.98836441134273</v>
      </c>
      <c r="I18" s="24">
        <v>226.48862589538379</v>
      </c>
      <c r="J18" s="24">
        <v>271.40815555816317</v>
      </c>
      <c r="K18" s="23">
        <f t="shared" si="7"/>
        <v>2.2385376914743738E-2</v>
      </c>
      <c r="L18" s="23">
        <f t="shared" si="8"/>
        <v>1.865407190408197E-2</v>
      </c>
      <c r="M18" s="23">
        <f t="shared" si="9"/>
        <v>2.5503073150304312E-2</v>
      </c>
    </row>
    <row r="19" spans="2:13" x14ac:dyDescent="0.2">
      <c r="B19" s="58" t="s">
        <v>9</v>
      </c>
      <c r="C19" s="59">
        <v>30.283999999999999</v>
      </c>
      <c r="D19" s="59">
        <v>33.828821855907378</v>
      </c>
      <c r="E19" s="59">
        <v>36.63390692400764</v>
      </c>
      <c r="F19" s="59">
        <v>39.377632186756394</v>
      </c>
      <c r="G19" s="59">
        <v>42.056941212868573</v>
      </c>
      <c r="H19" s="59">
        <v>44.670097898957259</v>
      </c>
      <c r="I19" s="59">
        <v>43.086955576178255</v>
      </c>
      <c r="J19" s="59">
        <v>45.424952745835753</v>
      </c>
      <c r="K19" s="60">
        <f t="shared" si="7"/>
        <v>1.4499851171505984E-2</v>
      </c>
      <c r="L19" s="60">
        <f t="shared" si="8"/>
        <v>1.3144932924034958E-2</v>
      </c>
      <c r="M19" s="60">
        <f t="shared" si="9"/>
        <v>1.5129684550293732E-2</v>
      </c>
    </row>
    <row r="20" spans="2:13" x14ac:dyDescent="0.2">
      <c r="B20" s="18" t="s">
        <v>10</v>
      </c>
      <c r="C20" s="24">
        <v>5.4411940000000003</v>
      </c>
      <c r="D20" s="24">
        <v>9.4814305992656962</v>
      </c>
      <c r="E20" s="24">
        <v>11.050136204225701</v>
      </c>
      <c r="F20" s="24">
        <v>15.265354504983632</v>
      </c>
      <c r="G20" s="24">
        <v>17.665597094412735</v>
      </c>
      <c r="H20" s="24">
        <v>18.010743560000002</v>
      </c>
      <c r="I20" s="24">
        <v>18.010743560000002</v>
      </c>
      <c r="J20" s="24">
        <v>22.284583560000002</v>
      </c>
      <c r="K20" s="23">
        <f t="shared" si="7"/>
        <v>4.5329575911405628E-2</v>
      </c>
      <c r="L20" s="23">
        <f t="shared" si="8"/>
        <v>4.5329575911405628E-2</v>
      </c>
      <c r="M20" s="23">
        <f t="shared" si="9"/>
        <v>5.3605816983368637E-2</v>
      </c>
    </row>
    <row r="21" spans="2:13" x14ac:dyDescent="0.2">
      <c r="B21" s="58" t="s">
        <v>11</v>
      </c>
      <c r="C21" s="59">
        <v>60.372</v>
      </c>
      <c r="D21" s="59">
        <v>71.795663641874029</v>
      </c>
      <c r="E21" s="59">
        <v>77.948143860615787</v>
      </c>
      <c r="F21" s="59">
        <v>83.958487772704402</v>
      </c>
      <c r="G21" s="59">
        <v>89.820350892259214</v>
      </c>
      <c r="H21" s="59">
        <v>95.528943831815013</v>
      </c>
      <c r="I21" s="59">
        <v>91.999850671240765</v>
      </c>
      <c r="J21" s="59">
        <v>97.320074515680389</v>
      </c>
      <c r="K21" s="60">
        <f t="shared" si="7"/>
        <v>1.7141700429540219E-2</v>
      </c>
      <c r="L21" s="60">
        <f t="shared" si="8"/>
        <v>1.5724630030581777E-2</v>
      </c>
      <c r="M21" s="60">
        <f t="shared" si="9"/>
        <v>1.7841734901558493E-2</v>
      </c>
    </row>
    <row r="22" spans="2:13" x14ac:dyDescent="0.2">
      <c r="B22" s="18" t="s">
        <v>12</v>
      </c>
      <c r="C22" s="24">
        <v>127.66200000000001</v>
      </c>
      <c r="D22" s="24">
        <v>147.28599302247369</v>
      </c>
      <c r="E22" s="24">
        <v>155.01950567322291</v>
      </c>
      <c r="F22" s="24">
        <v>163.79666641514837</v>
      </c>
      <c r="G22" s="24">
        <v>171.96925185453239</v>
      </c>
      <c r="H22" s="24">
        <v>179.57387254595102</v>
      </c>
      <c r="I22" s="24">
        <v>180.60599822185532</v>
      </c>
      <c r="J22" s="24">
        <v>185.61238474861332</v>
      </c>
      <c r="K22" s="23">
        <f t="shared" si="7"/>
        <v>1.2717241422367298E-2</v>
      </c>
      <c r="L22" s="23">
        <f>(I22/C22)^(1/27)-1</f>
        <v>1.2932229740411083E-2</v>
      </c>
      <c r="M22" s="23">
        <f>(J22/C22)^(1/27)-1</f>
        <v>1.3958538027728506E-2</v>
      </c>
    </row>
    <row r="23" spans="2:13" x14ac:dyDescent="0.2">
      <c r="B23" s="58" t="s">
        <v>13</v>
      </c>
      <c r="C23" s="59">
        <v>4.7069999999999999</v>
      </c>
      <c r="D23" s="59">
        <v>10.799336602661214</v>
      </c>
      <c r="E23" s="59">
        <v>15.029021761953292</v>
      </c>
      <c r="F23" s="59">
        <v>18.941475445701833</v>
      </c>
      <c r="G23" s="59">
        <v>22.568311798712759</v>
      </c>
      <c r="H23" s="59">
        <v>25.915738824105858</v>
      </c>
      <c r="I23" s="59">
        <v>19.444005595996902</v>
      </c>
      <c r="J23" s="59">
        <v>30.210413525814225</v>
      </c>
      <c r="K23" s="60">
        <f t="shared" si="7"/>
        <v>6.5216182265575684E-2</v>
      </c>
      <c r="L23" s="60">
        <f t="shared" si="8"/>
        <v>5.3941130331509823E-2</v>
      </c>
      <c r="M23" s="60">
        <f t="shared" si="9"/>
        <v>7.1282882569241091E-2</v>
      </c>
    </row>
    <row r="25" spans="2:13" x14ac:dyDescent="0.2">
      <c r="B25" s="17" t="s">
        <v>93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1255.6260000000002</v>
      </c>
      <c r="D28" s="63">
        <f t="shared" ref="D28:J28" si="10">SUM(D29:D35)</f>
        <v>1410.6083955620054</v>
      </c>
      <c r="E28" s="63">
        <f t="shared" si="10"/>
        <v>1576.8562894612553</v>
      </c>
      <c r="F28" s="63">
        <f t="shared" si="10"/>
        <v>1747.2321502267587</v>
      </c>
      <c r="G28" s="63">
        <f t="shared" si="10"/>
        <v>1913.527268604254</v>
      </c>
      <c r="H28" s="63">
        <f t="shared" si="10"/>
        <v>2071.0531857889391</v>
      </c>
      <c r="I28" s="63">
        <f t="shared" si="10"/>
        <v>1961.92571430882</v>
      </c>
      <c r="J28" s="63">
        <f t="shared" si="10"/>
        <v>2143.7495091067262</v>
      </c>
      <c r="K28" s="60">
        <f t="shared" ref="K28:K35" si="11">(H28/C28)^(1/27)-1</f>
        <v>1.8707009650425377E-2</v>
      </c>
      <c r="L28" s="60">
        <f>(I28/C28)^(1/27)-1</f>
        <v>1.6666707804498859E-2</v>
      </c>
      <c r="M28" s="60">
        <f>(J28/C28)^(1/27)-1</f>
        <v>2.0009490310932465E-2</v>
      </c>
    </row>
    <row r="29" spans="2:13" x14ac:dyDescent="0.2">
      <c r="B29" s="21" t="s">
        <v>7</v>
      </c>
      <c r="C29" s="22">
        <v>162.10899999999998</v>
      </c>
      <c r="D29" s="22">
        <v>139.02035468465272</v>
      </c>
      <c r="E29" s="22">
        <v>126.65922161583624</v>
      </c>
      <c r="F29" s="22">
        <v>114.68373825629094</v>
      </c>
      <c r="G29" s="22">
        <v>102.82942846277966</v>
      </c>
      <c r="H29" s="22">
        <v>91.294483628622459</v>
      </c>
      <c r="I29" s="22">
        <v>85.673172078169159</v>
      </c>
      <c r="J29" s="22">
        <v>95.105242517117105</v>
      </c>
      <c r="K29" s="23">
        <f t="shared" si="11"/>
        <v>-2.1041349142221444E-2</v>
      </c>
      <c r="L29" s="23">
        <f t="shared" ref="L29:L35" si="12">(I29/C29)^(1/27)-1</f>
        <v>-2.3342841109105006E-2</v>
      </c>
      <c r="M29" s="23">
        <f t="shared" ref="M29:M35" si="13">(J29/C29)^(1/27)-1</f>
        <v>-1.955751203750633E-2</v>
      </c>
    </row>
    <row r="30" spans="2:13" x14ac:dyDescent="0.2">
      <c r="B30" s="64" t="s">
        <v>8</v>
      </c>
      <c r="C30" s="63">
        <v>232.517</v>
      </c>
      <c r="D30" s="63">
        <v>225.08821329245382</v>
      </c>
      <c r="E30" s="63">
        <v>280.07197214532471</v>
      </c>
      <c r="F30" s="63">
        <v>335.48103664140848</v>
      </c>
      <c r="G30" s="63">
        <v>394.67138664858373</v>
      </c>
      <c r="H30" s="63">
        <v>453.23657375018456</v>
      </c>
      <c r="I30" s="63">
        <v>439.04183962871917</v>
      </c>
      <c r="J30" s="63">
        <v>454.32561385471496</v>
      </c>
      <c r="K30" s="60">
        <f t="shared" si="11"/>
        <v>2.5028485770285602E-2</v>
      </c>
      <c r="L30" s="60">
        <f t="shared" si="12"/>
        <v>2.3821200783807006E-2</v>
      </c>
      <c r="M30" s="60">
        <f t="shared" si="13"/>
        <v>2.5119600618512372E-2</v>
      </c>
    </row>
    <row r="31" spans="2:13" x14ac:dyDescent="0.2">
      <c r="B31" s="21" t="s">
        <v>9</v>
      </c>
      <c r="C31" s="22">
        <v>66.89</v>
      </c>
      <c r="D31" s="22">
        <v>52.105721995251002</v>
      </c>
      <c r="E31" s="22">
        <v>58.6165390442942</v>
      </c>
      <c r="F31" s="22">
        <v>58.533961965793665</v>
      </c>
      <c r="G31" s="22">
        <v>57.329979344736969</v>
      </c>
      <c r="H31" s="22">
        <v>54.653700545747142</v>
      </c>
      <c r="I31" s="22">
        <v>51.848292338715765</v>
      </c>
      <c r="J31" s="22">
        <v>54.870611722744272</v>
      </c>
      <c r="K31" s="23">
        <f t="shared" si="11"/>
        <v>-7.4547615499785946E-3</v>
      </c>
      <c r="L31" s="23">
        <f t="shared" si="12"/>
        <v>-9.3899872318756739E-3</v>
      </c>
      <c r="M31" s="23">
        <f t="shared" si="13"/>
        <v>-7.3091417728050612E-3</v>
      </c>
    </row>
    <row r="32" spans="2:13" x14ac:dyDescent="0.2">
      <c r="B32" s="64" t="s">
        <v>10</v>
      </c>
      <c r="C32" s="63">
        <v>20.879000000000001</v>
      </c>
      <c r="D32" s="63">
        <v>36.329825843001537</v>
      </c>
      <c r="E32" s="63">
        <v>42.340606687777338</v>
      </c>
      <c r="F32" s="63">
        <v>58.491982279624047</v>
      </c>
      <c r="G32" s="63">
        <v>67.688948322034122</v>
      </c>
      <c r="H32" s="63">
        <v>69.011439780874099</v>
      </c>
      <c r="I32" s="63">
        <v>69.011439780874099</v>
      </c>
      <c r="J32" s="63">
        <v>85.387435075600891</v>
      </c>
      <c r="K32" s="60">
        <f t="shared" si="11"/>
        <v>4.5273768162012562E-2</v>
      </c>
      <c r="L32" s="60">
        <f t="shared" si="12"/>
        <v>4.5273768162012562E-2</v>
      </c>
      <c r="M32" s="60">
        <f t="shared" si="13"/>
        <v>5.3549567384439722E-2</v>
      </c>
    </row>
    <row r="33" spans="2:13" x14ac:dyDescent="0.2">
      <c r="B33" s="21" t="s">
        <v>11</v>
      </c>
      <c r="C33" s="22">
        <v>701.99700000000007</v>
      </c>
      <c r="D33" s="22">
        <v>834.83954717664585</v>
      </c>
      <c r="E33" s="22">
        <v>906.38067289441233</v>
      </c>
      <c r="F33" s="22">
        <v>976.26903331584936</v>
      </c>
      <c r="G33" s="22">
        <v>1044.4308544891451</v>
      </c>
      <c r="H33" s="22">
        <v>1110.8104452602388</v>
      </c>
      <c r="I33" s="22">
        <v>1069.7740660743987</v>
      </c>
      <c r="J33" s="22">
        <v>1131.6377654760793</v>
      </c>
      <c r="K33" s="23">
        <f t="shared" si="11"/>
        <v>1.7142158942024643E-2</v>
      </c>
      <c r="L33" s="23">
        <f t="shared" si="12"/>
        <v>1.5725084805745304E-2</v>
      </c>
      <c r="M33" s="23">
        <f t="shared" si="13"/>
        <v>1.7842195553612994E-2</v>
      </c>
    </row>
    <row r="34" spans="2:13" x14ac:dyDescent="0.2">
      <c r="B34" s="64" t="s">
        <v>12</v>
      </c>
      <c r="C34" s="63">
        <v>57.308999999999997</v>
      </c>
      <c r="D34" s="63">
        <v>77.625235562660023</v>
      </c>
      <c r="E34" s="63">
        <v>93.144569522903396</v>
      </c>
      <c r="F34" s="63">
        <v>111.06450455594864</v>
      </c>
      <c r="G34" s="63">
        <v>131.73312448771853</v>
      </c>
      <c r="H34" s="63">
        <v>155.53694253422418</v>
      </c>
      <c r="I34" s="63">
        <v>157.90707191522935</v>
      </c>
      <c r="J34" s="63">
        <v>155.44321642254093</v>
      </c>
      <c r="K34" s="60">
        <f t="shared" si="11"/>
        <v>3.7670944981085919E-2</v>
      </c>
      <c r="L34" s="60">
        <f t="shared" si="12"/>
        <v>3.8252335405145388E-2</v>
      </c>
      <c r="M34" s="60">
        <f t="shared" si="13"/>
        <v>3.7647779092012668E-2</v>
      </c>
    </row>
    <row r="35" spans="2:13" x14ac:dyDescent="0.2">
      <c r="B35" s="18" t="s">
        <v>13</v>
      </c>
      <c r="C35" s="24">
        <v>13.925000000000104</v>
      </c>
      <c r="D35" s="24">
        <v>45.599497007340389</v>
      </c>
      <c r="E35" s="24">
        <v>69.642707550707186</v>
      </c>
      <c r="F35" s="24">
        <v>92.707893211843583</v>
      </c>
      <c r="G35" s="24">
        <v>114.84354684925606</v>
      </c>
      <c r="H35" s="24">
        <v>136.50960028904814</v>
      </c>
      <c r="I35" s="24">
        <v>88.669832492713709</v>
      </c>
      <c r="J35" s="24">
        <v>166.97962403792866</v>
      </c>
      <c r="K35" s="23">
        <f t="shared" si="11"/>
        <v>8.8221577657948913E-2</v>
      </c>
      <c r="L35" s="23">
        <f t="shared" si="12"/>
        <v>7.0969400336697186E-2</v>
      </c>
      <c r="M35" s="23">
        <f t="shared" si="13"/>
        <v>9.6372375143183753E-2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94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20896.630491578526</v>
      </c>
      <c r="D6" s="24">
        <v>23784.065256684888</v>
      </c>
      <c r="E6" s="24">
        <v>25756.931542223068</v>
      </c>
      <c r="F6" s="24">
        <v>27619.725844174904</v>
      </c>
      <c r="G6" s="24">
        <v>29357.994559912495</v>
      </c>
      <c r="H6" s="24">
        <v>30928.181013599475</v>
      </c>
      <c r="I6" s="24">
        <v>28407.479488259945</v>
      </c>
      <c r="J6" s="24">
        <v>32554.826462752957</v>
      </c>
      <c r="K6" s="23">
        <f t="shared" ref="K6:K7" si="0">(H6/C6)^(1/27)-1</f>
        <v>1.4627424770162989E-2</v>
      </c>
      <c r="L6" s="23">
        <f>(I6/C6)^(1/27)-1</f>
        <v>1.14376767137776E-2</v>
      </c>
      <c r="M6" s="23">
        <f>(J6/C6)^(1/27)-1</f>
        <v>1.6555462893187878E-2</v>
      </c>
    </row>
    <row r="7" spans="2:13" x14ac:dyDescent="0.2">
      <c r="B7" s="58" t="s">
        <v>1</v>
      </c>
      <c r="C7" s="59">
        <v>612.94850699999995</v>
      </c>
      <c r="D7" s="59">
        <v>623.35978799999998</v>
      </c>
      <c r="E7" s="59">
        <v>627.61984900000004</v>
      </c>
      <c r="F7" s="59">
        <v>630.708214</v>
      </c>
      <c r="G7" s="59">
        <v>632.50196100000005</v>
      </c>
      <c r="H7" s="59">
        <v>632.79752099999996</v>
      </c>
      <c r="I7" s="59">
        <v>632.79752099999996</v>
      </c>
      <c r="J7" s="59">
        <v>632.79752099999996</v>
      </c>
      <c r="K7" s="23">
        <f t="shared" si="0"/>
        <v>1.1810512686796226E-3</v>
      </c>
      <c r="L7" s="60">
        <f t="shared" ref="L7:L11" si="1">(I7/C7)^(1/27)-1</f>
        <v>1.1810512686796226E-3</v>
      </c>
      <c r="M7" s="60">
        <f t="shared" ref="M7:M11" si="2">(J7/C7)^(1/27)-1</f>
        <v>1.1810512686796226E-3</v>
      </c>
    </row>
    <row r="8" spans="2:13" x14ac:dyDescent="0.2">
      <c r="B8" s="18" t="s">
        <v>2</v>
      </c>
      <c r="C8" s="24">
        <f>C6*1000/C7</f>
        <v>34091.983670625908</v>
      </c>
      <c r="D8" s="24">
        <f t="shared" ref="D8:J8" si="3">D6*1000/D7</f>
        <v>38154.635115290577</v>
      </c>
      <c r="E8" s="24">
        <f t="shared" si="3"/>
        <v>41039.0646236924</v>
      </c>
      <c r="F8" s="24">
        <f t="shared" si="3"/>
        <v>43791.606373743693</v>
      </c>
      <c r="G8" s="24">
        <f t="shared" si="3"/>
        <v>46415.657768865785</v>
      </c>
      <c r="H8" s="24">
        <f t="shared" si="3"/>
        <v>48875.319493546936</v>
      </c>
      <c r="I8" s="24">
        <f t="shared" si="3"/>
        <v>44891.89439833464</v>
      </c>
      <c r="J8" s="24">
        <f t="shared" si="3"/>
        <v>51445.881790603533</v>
      </c>
      <c r="K8" s="23">
        <f>(H8/C8)^(1/27)-1</f>
        <v>1.3430511378980325E-2</v>
      </c>
      <c r="L8" s="23">
        <f t="shared" si="1"/>
        <v>1.0244526134509657E-2</v>
      </c>
      <c r="M8" s="23">
        <f t="shared" si="2"/>
        <v>1.5356275076347181E-2</v>
      </c>
    </row>
    <row r="9" spans="2:13" x14ac:dyDescent="0.2">
      <c r="B9" s="58" t="s">
        <v>3</v>
      </c>
      <c r="C9" s="61">
        <f>C16/C6</f>
        <v>9.2364893123695169E-2</v>
      </c>
      <c r="D9" s="61">
        <f t="shared" ref="D9:J9" si="4">D16/D6</f>
        <v>7.7594635841464255E-2</v>
      </c>
      <c r="E9" s="61">
        <f t="shared" si="4"/>
        <v>6.9562533599240625E-2</v>
      </c>
      <c r="F9" s="61">
        <f t="shared" si="4"/>
        <v>6.2773706504560697E-2</v>
      </c>
      <c r="G9" s="61">
        <f t="shared" si="4"/>
        <v>5.7634953326309239E-2</v>
      </c>
      <c r="H9" s="61">
        <f t="shared" si="4"/>
        <v>5.322147059968315E-2</v>
      </c>
      <c r="I9" s="61">
        <f t="shared" si="4"/>
        <v>5.5312943192256242E-2</v>
      </c>
      <c r="J9" s="61">
        <f t="shared" si="4"/>
        <v>5.1385897646207601E-2</v>
      </c>
      <c r="K9" s="60">
        <f>(H9/C9)^(1/27)-1</f>
        <v>-2.0210930162308793E-2</v>
      </c>
      <c r="L9" s="60">
        <f t="shared" si="1"/>
        <v>-1.8811190286321833E-2</v>
      </c>
      <c r="M9" s="60">
        <f t="shared" si="2"/>
        <v>-2.1483760534392715E-2</v>
      </c>
    </row>
    <row r="10" spans="2:13" x14ac:dyDescent="0.2">
      <c r="B10" s="18" t="s">
        <v>4</v>
      </c>
      <c r="C10" s="26">
        <f>C16/C7</f>
        <v>3.1489024281121223</v>
      </c>
      <c r="D10" s="26">
        <f t="shared" ref="D10:J10" si="5">D16/D7</f>
        <v>2.9605950174349167</v>
      </c>
      <c r="E10" s="26">
        <f t="shared" si="5"/>
        <v>2.85478131176701</v>
      </c>
      <c r="F10" s="26">
        <f t="shared" si="5"/>
        <v>2.7489614458686367</v>
      </c>
      <c r="G10" s="26">
        <f t="shared" si="5"/>
        <v>2.6751642691185222</v>
      </c>
      <c r="H10" s="26">
        <f t="shared" si="5"/>
        <v>2.6012163794759289</v>
      </c>
      <c r="I10" s="25">
        <f t="shared" si="5"/>
        <v>2.4831028046478503</v>
      </c>
      <c r="J10" s="25">
        <f t="shared" si="5"/>
        <v>2.6435928160108486</v>
      </c>
      <c r="K10" s="23">
        <f>(H10/C10)^(1/27)-1</f>
        <v>-7.0518619108531633E-3</v>
      </c>
      <c r="L10" s="23">
        <f t="shared" si="1"/>
        <v>-8.7593758823214518E-3</v>
      </c>
      <c r="M10" s="23">
        <f t="shared" si="2"/>
        <v>-6.457395994486137E-3</v>
      </c>
    </row>
    <row r="11" spans="2:13" x14ac:dyDescent="0.2">
      <c r="B11" s="58" t="s">
        <v>5</v>
      </c>
      <c r="C11" s="63">
        <v>4043.0733363624122</v>
      </c>
      <c r="D11" s="63">
        <v>3655.2032483438265</v>
      </c>
      <c r="E11" s="63">
        <v>3438.5118186919112</v>
      </c>
      <c r="F11" s="63">
        <v>3118.5244070582098</v>
      </c>
      <c r="G11" s="63">
        <v>2945.3236491489192</v>
      </c>
      <c r="H11" s="63">
        <v>2762.9081939782532</v>
      </c>
      <c r="I11" s="59">
        <v>2757.4861887824363</v>
      </c>
      <c r="J11" s="59">
        <v>2659.7945789522951</v>
      </c>
      <c r="K11" s="60">
        <f>(H11/C11)^(1/27)-1</f>
        <v>-1.4001838811186662E-2</v>
      </c>
      <c r="L11" s="60">
        <f t="shared" si="1"/>
        <v>-1.4073571399567664E-2</v>
      </c>
      <c r="M11" s="60">
        <f t="shared" si="2"/>
        <v>-1.5389837452213007E-2</v>
      </c>
    </row>
    <row r="12" spans="2:13" x14ac:dyDescent="0.2">
      <c r="B12" s="19"/>
      <c r="C12" s="20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95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1930.1150420000001</v>
      </c>
      <c r="D16" s="24">
        <f t="shared" ref="D16:J16" si="6">SUM(D17:D23)</f>
        <v>1845.515882422086</v>
      </c>
      <c r="E16" s="24">
        <f t="shared" si="6"/>
        <v>1791.7174158192329</v>
      </c>
      <c r="F16" s="24">
        <f t="shared" si="6"/>
        <v>1733.7925638786655</v>
      </c>
      <c r="G16" s="24">
        <f t="shared" si="6"/>
        <v>1692.0466462145971</v>
      </c>
      <c r="H16" s="24">
        <f t="shared" si="6"/>
        <v>1646.043276516963</v>
      </c>
      <c r="I16" s="24">
        <f t="shared" si="6"/>
        <v>1571.3012991693067</v>
      </c>
      <c r="J16" s="22">
        <f t="shared" si="6"/>
        <v>1672.858980505074</v>
      </c>
      <c r="K16" s="23">
        <f t="shared" ref="K16:K23" si="7">(H16/C16)^(1/27)-1</f>
        <v>-5.8791392526299502E-3</v>
      </c>
      <c r="L16" s="23">
        <f>(I16/C16)^(1/27)-1</f>
        <v>-7.5886698856405532E-3</v>
      </c>
      <c r="M16" s="23">
        <f>(J16/C16)^(1/27)-1</f>
        <v>-5.2839712415382323E-3</v>
      </c>
    </row>
    <row r="17" spans="2:13" x14ac:dyDescent="0.2">
      <c r="B17" s="58" t="s">
        <v>7</v>
      </c>
      <c r="C17" s="59">
        <v>676.56499999999994</v>
      </c>
      <c r="D17" s="59">
        <v>624.81674254106053</v>
      </c>
      <c r="E17" s="59">
        <v>584.40615567757914</v>
      </c>
      <c r="F17" s="59">
        <v>543.99556881409762</v>
      </c>
      <c r="G17" s="59">
        <v>503.58498195061628</v>
      </c>
      <c r="H17" s="59">
        <v>460.25105182916525</v>
      </c>
      <c r="I17" s="59">
        <v>491.6413006900612</v>
      </c>
      <c r="J17" s="59">
        <v>421.62381981896471</v>
      </c>
      <c r="K17" s="60">
        <f t="shared" si="7"/>
        <v>-1.4167440062927361E-2</v>
      </c>
      <c r="L17" s="60">
        <f t="shared" ref="L17:L23" si="8">(I17/C17)^(1/27)-1</f>
        <v>-1.1755510945089087E-2</v>
      </c>
      <c r="M17" s="60">
        <f t="shared" ref="M17:M23" si="9">(J17/C17)^(1/27)-1</f>
        <v>-1.7362869094841415E-2</v>
      </c>
    </row>
    <row r="18" spans="2:13" x14ac:dyDescent="0.2">
      <c r="B18" s="18" t="s">
        <v>8</v>
      </c>
      <c r="C18" s="24">
        <v>435.27199999999993</v>
      </c>
      <c r="D18" s="24">
        <v>418.64678714182986</v>
      </c>
      <c r="E18" s="24">
        <v>435.55164707512483</v>
      </c>
      <c r="F18" s="24">
        <v>421.86075532002883</v>
      </c>
      <c r="G18" s="24">
        <v>421.41025450802869</v>
      </c>
      <c r="H18" s="24">
        <v>415.41640119849257</v>
      </c>
      <c r="I18" s="24">
        <v>362.13715293602934</v>
      </c>
      <c r="J18" s="24">
        <v>453.54446517179758</v>
      </c>
      <c r="K18" s="23">
        <f t="shared" si="7"/>
        <v>-1.7277549495218203E-3</v>
      </c>
      <c r="L18" s="23">
        <f t="shared" si="8"/>
        <v>-6.7897377282319926E-3</v>
      </c>
      <c r="M18" s="23">
        <f t="shared" si="9"/>
        <v>1.5242045171830476E-3</v>
      </c>
    </row>
    <row r="19" spans="2:13" x14ac:dyDescent="0.2">
      <c r="B19" s="58" t="s">
        <v>9</v>
      </c>
      <c r="C19" s="59">
        <v>331.10500000000002</v>
      </c>
      <c r="D19" s="59">
        <v>275.07072992156719</v>
      </c>
      <c r="E19" s="59">
        <v>237.83277482935856</v>
      </c>
      <c r="F19" s="59">
        <v>190.33185701340363</v>
      </c>
      <c r="G19" s="59">
        <v>173.71277620551692</v>
      </c>
      <c r="H19" s="59">
        <v>159.51060929635935</v>
      </c>
      <c r="I19" s="59">
        <v>171.39826431479432</v>
      </c>
      <c r="J19" s="59">
        <v>145.67413388660876</v>
      </c>
      <c r="K19" s="60">
        <f t="shared" si="7"/>
        <v>-2.6686528057654146E-2</v>
      </c>
      <c r="L19" s="60">
        <f t="shared" si="8"/>
        <v>-2.4091919206785217E-2</v>
      </c>
      <c r="M19" s="60">
        <f t="shared" si="9"/>
        <v>-2.9952029656683199E-2</v>
      </c>
    </row>
    <row r="20" spans="2:13" x14ac:dyDescent="0.2">
      <c r="B20" s="18" t="s">
        <v>10</v>
      </c>
      <c r="C20" s="24">
        <v>235.415943</v>
      </c>
      <c r="D20" s="24">
        <v>227.58468036943364</v>
      </c>
      <c r="E20" s="24">
        <v>203.17770508424209</v>
      </c>
      <c r="F20" s="24">
        <v>218.18077729002579</v>
      </c>
      <c r="G20" s="24">
        <v>206.90838341376624</v>
      </c>
      <c r="H20" s="24">
        <v>198.84233443999997</v>
      </c>
      <c r="I20" s="24">
        <v>179.68562843999996</v>
      </c>
      <c r="J20" s="24">
        <v>209.50108291999999</v>
      </c>
      <c r="K20" s="23">
        <f t="shared" si="7"/>
        <v>-6.2338844459407516E-3</v>
      </c>
      <c r="L20" s="23">
        <f t="shared" si="8"/>
        <v>-9.95548700291915E-3</v>
      </c>
      <c r="M20" s="23">
        <f t="shared" si="9"/>
        <v>-4.310129481483238E-3</v>
      </c>
    </row>
    <row r="21" spans="2:13" x14ac:dyDescent="0.2">
      <c r="B21" s="58" t="s">
        <v>11</v>
      </c>
      <c r="C21" s="59">
        <v>54.90000000000002</v>
      </c>
      <c r="D21" s="59">
        <v>52.686834260488446</v>
      </c>
      <c r="E21" s="59">
        <v>53.737680803937494</v>
      </c>
      <c r="F21" s="59">
        <v>54.779735192524441</v>
      </c>
      <c r="G21" s="59">
        <v>55.812733160631531</v>
      </c>
      <c r="H21" s="59">
        <v>56.836471726285559</v>
      </c>
      <c r="I21" s="59">
        <v>56.359223972906179</v>
      </c>
      <c r="J21" s="59">
        <v>56.94849755721004</v>
      </c>
      <c r="K21" s="60">
        <f t="shared" si="7"/>
        <v>1.2847089400354061E-3</v>
      </c>
      <c r="L21" s="60">
        <f t="shared" si="8"/>
        <v>9.7204877455991934E-4</v>
      </c>
      <c r="M21" s="60">
        <f t="shared" si="9"/>
        <v>1.3577341928885378E-3</v>
      </c>
    </row>
    <row r="22" spans="2:13" x14ac:dyDescent="0.2">
      <c r="B22" s="18" t="s">
        <v>12</v>
      </c>
      <c r="C22" s="24">
        <v>151.05309899999997</v>
      </c>
      <c r="D22" s="24">
        <v>168.96374053736952</v>
      </c>
      <c r="E22" s="24">
        <v>180.72178436914641</v>
      </c>
      <c r="F22" s="24">
        <v>191.06135761076402</v>
      </c>
      <c r="G22" s="24">
        <v>200.35397792125025</v>
      </c>
      <c r="H22" s="24">
        <v>208.75404630964616</v>
      </c>
      <c r="I22" s="24">
        <v>193.9219287434222</v>
      </c>
      <c r="J22" s="24">
        <v>228.60548783282078</v>
      </c>
      <c r="K22" s="23">
        <f t="shared" si="7"/>
        <v>1.2054496156468586E-2</v>
      </c>
      <c r="L22" s="23">
        <f>(I22/C22)^(1/27)-1</f>
        <v>9.2956880855845636E-3</v>
      </c>
      <c r="M22" s="23">
        <f>(J22/C22)^(1/27)-1</f>
        <v>1.5465269677695126E-2</v>
      </c>
    </row>
    <row r="23" spans="2:13" x14ac:dyDescent="0.2">
      <c r="B23" s="58" t="s">
        <v>13</v>
      </c>
      <c r="C23" s="59">
        <v>45.803999999999988</v>
      </c>
      <c r="D23" s="59">
        <v>77.746367650336794</v>
      </c>
      <c r="E23" s="59">
        <v>96.289667979844467</v>
      </c>
      <c r="F23" s="59">
        <v>113.58251263782131</v>
      </c>
      <c r="G23" s="59">
        <v>130.26353905478737</v>
      </c>
      <c r="H23" s="59">
        <v>146.43236171701429</v>
      </c>
      <c r="I23" s="59">
        <v>116.15780007209322</v>
      </c>
      <c r="J23" s="59">
        <v>156.96149331767234</v>
      </c>
      <c r="K23" s="60">
        <f t="shared" si="7"/>
        <v>4.3983991662435162E-2</v>
      </c>
      <c r="L23" s="60">
        <f t="shared" si="8"/>
        <v>3.5066689391296091E-2</v>
      </c>
      <c r="M23" s="60">
        <f t="shared" si="9"/>
        <v>4.6672298617481456E-2</v>
      </c>
    </row>
    <row r="25" spans="2:13" x14ac:dyDescent="0.2">
      <c r="B25" s="17" t="s">
        <v>96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3769.7870000000003</v>
      </c>
      <c r="D28" s="63">
        <f t="shared" ref="D28:J28" si="10">SUM(D29:D35)</f>
        <v>3822.4949225229507</v>
      </c>
      <c r="E28" s="63">
        <f t="shared" si="10"/>
        <v>3889.4200114319124</v>
      </c>
      <c r="F28" s="63">
        <f t="shared" si="10"/>
        <v>3963.0744153888513</v>
      </c>
      <c r="G28" s="63">
        <f t="shared" si="10"/>
        <v>3992.5408554587902</v>
      </c>
      <c r="H28" s="63">
        <f t="shared" si="10"/>
        <v>4007.9416650502853</v>
      </c>
      <c r="I28" s="63">
        <f t="shared" si="10"/>
        <v>3798.3548629676602</v>
      </c>
      <c r="J28" s="63">
        <f t="shared" si="10"/>
        <v>4141.1393918560334</v>
      </c>
      <c r="K28" s="60">
        <f t="shared" ref="K28:K35" si="11">(H28/C28)^(1/27)-1</f>
        <v>2.271439071938719E-3</v>
      </c>
      <c r="L28" s="60">
        <f>(I28/C28)^(1/27)-1</f>
        <v>2.7965172498434221E-4</v>
      </c>
      <c r="M28" s="60">
        <f>(J28/C28)^(1/27)-1</f>
        <v>3.4857821537512823E-3</v>
      </c>
    </row>
    <row r="29" spans="2:13" x14ac:dyDescent="0.2">
      <c r="B29" s="21" t="s">
        <v>7</v>
      </c>
      <c r="C29" s="22">
        <v>74.743000000000023</v>
      </c>
      <c r="D29" s="22">
        <v>50.479187306563261</v>
      </c>
      <c r="E29" s="22">
        <v>41.038592477890077</v>
      </c>
      <c r="F29" s="22">
        <v>34.149193161613852</v>
      </c>
      <c r="G29" s="22">
        <v>28.970784962034042</v>
      </c>
      <c r="H29" s="22">
        <v>25.014780239840167</v>
      </c>
      <c r="I29" s="22">
        <v>23.801355060788023</v>
      </c>
      <c r="J29" s="22">
        <v>25.77689709609535</v>
      </c>
      <c r="K29" s="23">
        <f t="shared" si="11"/>
        <v>-3.9729556601156402E-2</v>
      </c>
      <c r="L29" s="23">
        <f t="shared" ref="L29:L35" si="12">(I29/C29)^(1/27)-1</f>
        <v>-4.149640393601961E-2</v>
      </c>
      <c r="M29" s="23">
        <f t="shared" ref="M29:M35" si="13">(J29/C29)^(1/27)-1</f>
        <v>-3.8661577404517478E-2</v>
      </c>
    </row>
    <row r="30" spans="2:13" x14ac:dyDescent="0.2">
      <c r="B30" s="64" t="s">
        <v>8</v>
      </c>
      <c r="C30" s="63">
        <v>616.51299999999992</v>
      </c>
      <c r="D30" s="63">
        <v>738.33090339919477</v>
      </c>
      <c r="E30" s="63">
        <v>810.12037819632621</v>
      </c>
      <c r="F30" s="63">
        <v>799.81403215571981</v>
      </c>
      <c r="G30" s="63">
        <v>837.46148214230118</v>
      </c>
      <c r="H30" s="63">
        <v>854.0580805601619</v>
      </c>
      <c r="I30" s="63">
        <v>933.70440158245492</v>
      </c>
      <c r="J30" s="63">
        <v>877.28145753927504</v>
      </c>
      <c r="K30" s="60">
        <f t="shared" si="11"/>
        <v>1.2144253225428336E-2</v>
      </c>
      <c r="L30" s="60">
        <f t="shared" si="12"/>
        <v>1.5492129432034485E-2</v>
      </c>
      <c r="M30" s="60">
        <f t="shared" si="13"/>
        <v>1.3150474755957209E-2</v>
      </c>
    </row>
    <row r="31" spans="2:13" x14ac:dyDescent="0.2">
      <c r="B31" s="21" t="s">
        <v>9</v>
      </c>
      <c r="C31" s="22">
        <v>1007.924</v>
      </c>
      <c r="D31" s="22">
        <v>743.03430924749387</v>
      </c>
      <c r="E31" s="22">
        <v>686.47998410174705</v>
      </c>
      <c r="F31" s="22">
        <v>582.75449790401422</v>
      </c>
      <c r="G31" s="22">
        <v>487.7592250497654</v>
      </c>
      <c r="H31" s="22">
        <v>390.63939049991092</v>
      </c>
      <c r="I31" s="22">
        <v>399.12135891954506</v>
      </c>
      <c r="J31" s="22">
        <v>393.01633838504318</v>
      </c>
      <c r="K31" s="23">
        <f t="shared" si="11"/>
        <v>-3.4496975026733323E-2</v>
      </c>
      <c r="L31" s="23">
        <f t="shared" si="12"/>
        <v>-3.3728534176171054E-2</v>
      </c>
      <c r="M31" s="23">
        <f t="shared" si="13"/>
        <v>-3.4280022686856038E-2</v>
      </c>
    </row>
    <row r="32" spans="2:13" x14ac:dyDescent="0.2">
      <c r="B32" s="64" t="s">
        <v>10</v>
      </c>
      <c r="C32" s="63">
        <v>902.82600000000002</v>
      </c>
      <c r="D32" s="63">
        <v>872.03209640083548</v>
      </c>
      <c r="E32" s="63">
        <v>778.51233140523198</v>
      </c>
      <c r="F32" s="63">
        <v>835.99933135103254</v>
      </c>
      <c r="G32" s="63">
        <v>792.80710396817938</v>
      </c>
      <c r="H32" s="63">
        <v>761.90057025577255</v>
      </c>
      <c r="I32" s="63">
        <v>688.49816695605512</v>
      </c>
      <c r="J32" s="63">
        <v>802.74150369178255</v>
      </c>
      <c r="K32" s="60">
        <f t="shared" si="11"/>
        <v>-6.265981966593559E-3</v>
      </c>
      <c r="L32" s="60">
        <f t="shared" si="12"/>
        <v>-9.9874643200220659E-3</v>
      </c>
      <c r="M32" s="60">
        <f t="shared" si="13"/>
        <v>-4.3422891372438821E-3</v>
      </c>
    </row>
    <row r="33" spans="2:13" x14ac:dyDescent="0.2">
      <c r="B33" s="21" t="s">
        <v>11</v>
      </c>
      <c r="C33" s="22">
        <v>638.38900000000001</v>
      </c>
      <c r="D33" s="22">
        <v>612.65007924364284</v>
      </c>
      <c r="E33" s="22">
        <v>624.87020057671668</v>
      </c>
      <c r="F33" s="22">
        <v>636.98806930042656</v>
      </c>
      <c r="G33" s="22">
        <v>649.00061191913449</v>
      </c>
      <c r="H33" s="22">
        <v>660.90546770779667</v>
      </c>
      <c r="I33" s="22">
        <v>655.35563520515723</v>
      </c>
      <c r="J33" s="22">
        <v>662.20832508258729</v>
      </c>
      <c r="K33" s="23">
        <f t="shared" si="11"/>
        <v>1.2846392636010062E-3</v>
      </c>
      <c r="L33" s="23">
        <f t="shared" si="12"/>
        <v>9.7196195249193984E-4</v>
      </c>
      <c r="M33" s="23">
        <f t="shared" si="13"/>
        <v>1.3576756778603816E-3</v>
      </c>
    </row>
    <row r="34" spans="2:13" x14ac:dyDescent="0.2">
      <c r="B34" s="64" t="s">
        <v>12</v>
      </c>
      <c r="C34" s="63">
        <v>182.38500000000002</v>
      </c>
      <c r="D34" s="63">
        <v>201.93180512868847</v>
      </c>
      <c r="E34" s="63">
        <v>212.39958883865768</v>
      </c>
      <c r="F34" s="63">
        <v>220.81277846133588</v>
      </c>
      <c r="G34" s="63">
        <v>227.6596470977548</v>
      </c>
      <c r="H34" s="63">
        <v>233.13900974467387</v>
      </c>
      <c r="I34" s="63">
        <v>219.72093676120843</v>
      </c>
      <c r="J34" s="63">
        <v>249.03401080994649</v>
      </c>
      <c r="K34" s="60">
        <f t="shared" si="11"/>
        <v>9.1346181583591424E-3</v>
      </c>
      <c r="L34" s="60">
        <f t="shared" si="12"/>
        <v>6.9215638564534832E-3</v>
      </c>
      <c r="M34" s="60">
        <f t="shared" si="13"/>
        <v>1.1602707807659929E-2</v>
      </c>
    </row>
    <row r="35" spans="2:13" x14ac:dyDescent="0.2">
      <c r="B35" s="18" t="s">
        <v>13</v>
      </c>
      <c r="C35" s="24">
        <v>347.00700000000001</v>
      </c>
      <c r="D35" s="24">
        <v>604.03654179653176</v>
      </c>
      <c r="E35" s="24">
        <v>735.99893583534288</v>
      </c>
      <c r="F35" s="24">
        <v>852.55651305470838</v>
      </c>
      <c r="G35" s="24">
        <v>968.88200031962083</v>
      </c>
      <c r="H35" s="24">
        <v>1082.2843660421295</v>
      </c>
      <c r="I35" s="24">
        <v>878.15300848245124</v>
      </c>
      <c r="J35" s="24">
        <v>1131.080859251304</v>
      </c>
      <c r="K35" s="23">
        <f t="shared" si="11"/>
        <v>4.3029070550186121E-2</v>
      </c>
      <c r="L35" s="23">
        <f t="shared" si="12"/>
        <v>3.4986099421279171E-2</v>
      </c>
      <c r="M35" s="23">
        <f t="shared" si="13"/>
        <v>4.4734066181055132E-2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98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18386.329376633093</v>
      </c>
      <c r="D6" s="24">
        <v>20751.99119519037</v>
      </c>
      <c r="E6" s="24">
        <v>22327.791738088141</v>
      </c>
      <c r="F6" s="24">
        <v>23803.394621032166</v>
      </c>
      <c r="G6" s="24">
        <v>25175.708740190646</v>
      </c>
      <c r="H6" s="24">
        <v>26414.96881662996</v>
      </c>
      <c r="I6" s="24">
        <v>24435.559545312288</v>
      </c>
      <c r="J6" s="24">
        <v>27681.425490177229</v>
      </c>
      <c r="K6" s="23">
        <f t="shared" ref="K6:K7" si="0">(H6/C6)^(1/27)-1</f>
        <v>1.3509830386368549E-2</v>
      </c>
      <c r="L6" s="23">
        <f>(I6/C6)^(1/27)-1</f>
        <v>1.0590202293169426E-2</v>
      </c>
      <c r="M6" s="23">
        <f>(J6/C6)^(1/27)-1</f>
        <v>1.5269261496503095E-2</v>
      </c>
    </row>
    <row r="7" spans="2:13" x14ac:dyDescent="0.2">
      <c r="B7" s="58" t="s">
        <v>1</v>
      </c>
      <c r="C7" s="59">
        <v>504.81865699999997</v>
      </c>
      <c r="D7" s="59">
        <v>508.49412699999999</v>
      </c>
      <c r="E7" s="59">
        <v>509.850548</v>
      </c>
      <c r="F7" s="59">
        <v>509.90372500000001</v>
      </c>
      <c r="G7" s="59">
        <v>508.919511</v>
      </c>
      <c r="H7" s="59">
        <v>507.01671099999999</v>
      </c>
      <c r="I7" s="59">
        <v>507.01671099999999</v>
      </c>
      <c r="J7" s="59">
        <v>507.01671099999999</v>
      </c>
      <c r="K7" s="23">
        <f t="shared" si="0"/>
        <v>1.6092753501983914E-4</v>
      </c>
      <c r="L7" s="60">
        <f t="shared" ref="L7:L11" si="1">(I7/C7)^(1/27)-1</f>
        <v>1.6092753501983914E-4</v>
      </c>
      <c r="M7" s="60">
        <f t="shared" ref="M7:M11" si="2">(J7/C7)^(1/27)-1</f>
        <v>1.6092753501983914E-4</v>
      </c>
    </row>
    <row r="8" spans="2:13" x14ac:dyDescent="0.2">
      <c r="B8" s="18" t="s">
        <v>2</v>
      </c>
      <c r="C8" s="24">
        <f>C6*1000/C7</f>
        <v>36421.651857912795</v>
      </c>
      <c r="D8" s="24">
        <f t="shared" ref="D8:J8" si="3">D6*1000/D7</f>
        <v>40810.680189410268</v>
      </c>
      <c r="E8" s="24">
        <f t="shared" si="3"/>
        <v>43792.816984651239</v>
      </c>
      <c r="F8" s="24">
        <f t="shared" si="3"/>
        <v>46682.135183523453</v>
      </c>
      <c r="G8" s="24">
        <f t="shared" si="3"/>
        <v>49468.939971905791</v>
      </c>
      <c r="H8" s="24">
        <f t="shared" si="3"/>
        <v>52098.81300466635</v>
      </c>
      <c r="I8" s="24">
        <f t="shared" si="3"/>
        <v>48194.781385247654</v>
      </c>
      <c r="J8" s="24">
        <f t="shared" si="3"/>
        <v>54596.672830724965</v>
      </c>
      <c r="K8" s="23">
        <f>(H8/C8)^(1/27)-1</f>
        <v>1.3346754990967602E-2</v>
      </c>
      <c r="L8" s="23">
        <f t="shared" si="1"/>
        <v>1.0427596670721018E-2</v>
      </c>
      <c r="M8" s="23">
        <f t="shared" si="2"/>
        <v>1.51059030057481E-2</v>
      </c>
    </row>
    <row r="9" spans="2:13" x14ac:dyDescent="0.2">
      <c r="B9" s="58" t="s">
        <v>3</v>
      </c>
      <c r="C9" s="62">
        <f>C16/C6</f>
        <v>9.320193976171455E-2</v>
      </c>
      <c r="D9" s="62">
        <f t="shared" ref="D9:J9" si="4">D16/D6</f>
        <v>7.7193900382078587E-2</v>
      </c>
      <c r="E9" s="62">
        <f t="shared" si="4"/>
        <v>6.8637022770964257E-2</v>
      </c>
      <c r="F9" s="62">
        <f t="shared" si="4"/>
        <v>6.1335865861898244E-2</v>
      </c>
      <c r="G9" s="62">
        <f t="shared" si="4"/>
        <v>5.5820222971342807E-2</v>
      </c>
      <c r="H9" s="62">
        <f t="shared" si="4"/>
        <v>5.1056179722673768E-2</v>
      </c>
      <c r="I9" s="62">
        <f t="shared" si="4"/>
        <v>5.2933437886672832E-2</v>
      </c>
      <c r="J9" s="61">
        <f t="shared" si="4"/>
        <v>4.9383355397539443E-2</v>
      </c>
      <c r="K9" s="60">
        <f>(H9/C9)^(1/27)-1</f>
        <v>-2.2043846131307054E-2</v>
      </c>
      <c r="L9" s="60">
        <f t="shared" si="1"/>
        <v>-2.0735094441575952E-2</v>
      </c>
      <c r="M9" s="60">
        <f t="shared" si="2"/>
        <v>-2.3249724554836759E-2</v>
      </c>
    </row>
    <row r="10" spans="2:13" x14ac:dyDescent="0.2">
      <c r="B10" s="18" t="s">
        <v>4</v>
      </c>
      <c r="C10" s="26">
        <f>C16/C7</f>
        <v>3.3945686024833273</v>
      </c>
      <c r="D10" s="26">
        <f t="shared" ref="D10:J10" si="5">D16/D7</f>
        <v>3.1503355810662046</v>
      </c>
      <c r="E10" s="26">
        <f t="shared" si="5"/>
        <v>3.0058085765801774</v>
      </c>
      <c r="F10" s="26">
        <f t="shared" si="5"/>
        <v>2.8632891817635948</v>
      </c>
      <c r="G10" s="26">
        <f t="shared" si="5"/>
        <v>2.7613672593877538</v>
      </c>
      <c r="H10" s="26">
        <f t="shared" si="5"/>
        <v>2.6599663601042183</v>
      </c>
      <c r="I10" s="26">
        <f t="shared" si="5"/>
        <v>2.5511154669177829</v>
      </c>
      <c r="J10" s="25">
        <f t="shared" si="5"/>
        <v>2.6961668979228763</v>
      </c>
      <c r="K10" s="23">
        <f>(H10/C10)^(1/27)-1</f>
        <v>-8.9913049537126977E-3</v>
      </c>
      <c r="L10" s="23">
        <f t="shared" si="1"/>
        <v>-1.0523714972620946E-2</v>
      </c>
      <c r="M10" s="23">
        <f t="shared" si="2"/>
        <v>-8.495029633124318E-3</v>
      </c>
    </row>
    <row r="11" spans="2:13" x14ac:dyDescent="0.2">
      <c r="B11" s="58" t="s">
        <v>5</v>
      </c>
      <c r="C11" s="63">
        <v>3563.1714507436477</v>
      </c>
      <c r="D11" s="63">
        <v>3112.9857386675949</v>
      </c>
      <c r="E11" s="63">
        <v>2872.9972645703729</v>
      </c>
      <c r="F11" s="63">
        <v>2541.9260300868591</v>
      </c>
      <c r="G11" s="63">
        <v>2343.664223582316</v>
      </c>
      <c r="H11" s="63">
        <v>2150.6354800411041</v>
      </c>
      <c r="I11" s="63">
        <v>2174.5657519761703</v>
      </c>
      <c r="J11" s="59">
        <v>2046.7486281302445</v>
      </c>
      <c r="K11" s="60">
        <f>(H11/C11)^(1/27)-1</f>
        <v>-1.8525790299867229E-2</v>
      </c>
      <c r="L11" s="60">
        <f t="shared" si="1"/>
        <v>-1.8123462660483258E-2</v>
      </c>
      <c r="M11" s="60">
        <f t="shared" si="2"/>
        <v>-2.0323905737359316E-2</v>
      </c>
    </row>
    <row r="12" spans="2:13" x14ac:dyDescent="0.2">
      <c r="B12" s="19"/>
      <c r="C12" s="20"/>
      <c r="D12" s="20"/>
      <c r="E12" s="20"/>
      <c r="F12" s="20"/>
      <c r="G12" s="20"/>
      <c r="H12" s="20"/>
      <c r="I12" s="20"/>
      <c r="J12" s="19"/>
      <c r="K12" s="20"/>
      <c r="L12" s="20"/>
      <c r="M12" s="20"/>
    </row>
    <row r="13" spans="2:13" x14ac:dyDescent="0.2">
      <c r="B13" s="16" t="s">
        <v>97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1713.6415630000001</v>
      </c>
      <c r="D16" s="24">
        <f t="shared" ref="D16:J16" si="6">SUM(D17:D23)</f>
        <v>1601.9271410512974</v>
      </c>
      <c r="E16" s="24">
        <f t="shared" si="6"/>
        <v>1532.5131499525035</v>
      </c>
      <c r="F16" s="24">
        <f t="shared" si="6"/>
        <v>1460.0018195334592</v>
      </c>
      <c r="G16" s="24">
        <f t="shared" si="6"/>
        <v>1405.3136753390258</v>
      </c>
      <c r="H16" s="24">
        <f t="shared" si="6"/>
        <v>1348.6473952706824</v>
      </c>
      <c r="I16" s="24">
        <f t="shared" si="6"/>
        <v>1293.4581734178835</v>
      </c>
      <c r="J16" s="24">
        <f t="shared" si="6"/>
        <v>1367.0016728919295</v>
      </c>
      <c r="K16" s="23">
        <f t="shared" ref="K16:K23" si="7">(H16/C16)^(1/27)-1</f>
        <v>-8.8318243672356189E-3</v>
      </c>
      <c r="L16" s="23">
        <f>(I16/C16)^(1/27)-1</f>
        <v>-1.0364480993110825E-2</v>
      </c>
      <c r="M16" s="23">
        <f>(J16/C16)^(1/27)-1</f>
        <v>-8.3354691822832283E-3</v>
      </c>
    </row>
    <row r="17" spans="2:13" x14ac:dyDescent="0.2">
      <c r="B17" s="58" t="s">
        <v>7</v>
      </c>
      <c r="C17" s="59">
        <v>607.44599999999991</v>
      </c>
      <c r="D17" s="59">
        <v>561.4169058144181</v>
      </c>
      <c r="E17" s="59">
        <v>524.25770159506112</v>
      </c>
      <c r="F17" s="59">
        <v>487.09849737570403</v>
      </c>
      <c r="G17" s="59">
        <v>449.93929315634705</v>
      </c>
      <c r="H17" s="59">
        <v>410.24055027904649</v>
      </c>
      <c r="I17" s="59">
        <v>432.87603063021527</v>
      </c>
      <c r="J17" s="59">
        <v>369.98250125464813</v>
      </c>
      <c r="K17" s="60">
        <f t="shared" si="7"/>
        <v>-1.4432599431004722E-2</v>
      </c>
      <c r="L17" s="60">
        <f t="shared" ref="L17:L23" si="8">(I17/C17)^(1/27)-1</f>
        <v>-1.2470183603008222E-2</v>
      </c>
      <c r="M17" s="60">
        <f t="shared" ref="M17:M23" si="9">(J17/C17)^(1/27)-1</f>
        <v>-1.8195666364887675E-2</v>
      </c>
    </row>
    <row r="18" spans="2:13" x14ac:dyDescent="0.2">
      <c r="B18" s="18" t="s">
        <v>8</v>
      </c>
      <c r="C18" s="24">
        <v>386.73799999999994</v>
      </c>
      <c r="D18" s="24">
        <v>347.234577007008</v>
      </c>
      <c r="E18" s="24">
        <v>350.98484583490188</v>
      </c>
      <c r="F18" s="24">
        <v>329.05742393258299</v>
      </c>
      <c r="G18" s="24">
        <v>314.18628820871163</v>
      </c>
      <c r="H18" s="24">
        <v>300.6522263175317</v>
      </c>
      <c r="I18" s="24">
        <v>267.95006278509425</v>
      </c>
      <c r="J18" s="24">
        <v>335.63779677448599</v>
      </c>
      <c r="K18" s="23">
        <f t="shared" si="7"/>
        <v>-9.2823269879199755E-3</v>
      </c>
      <c r="L18" s="23">
        <f t="shared" si="8"/>
        <v>-1.3498687804076037E-2</v>
      </c>
      <c r="M18" s="23">
        <f t="shared" si="9"/>
        <v>-5.2349484793545731E-3</v>
      </c>
    </row>
    <row r="19" spans="2:13" x14ac:dyDescent="0.2">
      <c r="B19" s="58" t="s">
        <v>9</v>
      </c>
      <c r="C19" s="59">
        <v>282.03700000000003</v>
      </c>
      <c r="D19" s="59">
        <v>219.16230363143683</v>
      </c>
      <c r="E19" s="59">
        <v>180.7962352347225</v>
      </c>
      <c r="F19" s="59">
        <v>132.37002139561793</v>
      </c>
      <c r="G19" s="59">
        <v>114.81881989654134</v>
      </c>
      <c r="H19" s="59">
        <v>99.678221666916443</v>
      </c>
      <c r="I19" s="59">
        <v>111.69783082539763</v>
      </c>
      <c r="J19" s="59">
        <v>87.188579273195188</v>
      </c>
      <c r="K19" s="60">
        <f t="shared" si="7"/>
        <v>-3.7789359120759092E-2</v>
      </c>
      <c r="L19" s="60">
        <f t="shared" si="8"/>
        <v>-3.3723468793898981E-2</v>
      </c>
      <c r="M19" s="60">
        <f t="shared" si="9"/>
        <v>-4.2548471439871949E-2</v>
      </c>
    </row>
    <row r="20" spans="2:13" x14ac:dyDescent="0.2">
      <c r="B20" s="18" t="s">
        <v>10</v>
      </c>
      <c r="C20" s="24">
        <v>228.61246399999999</v>
      </c>
      <c r="D20" s="24">
        <v>221.31674722487455</v>
      </c>
      <c r="E20" s="24">
        <v>196.00387327331663</v>
      </c>
      <c r="F20" s="24">
        <v>205.87074911539003</v>
      </c>
      <c r="G20" s="24">
        <v>197.1946532068697</v>
      </c>
      <c r="H20" s="24">
        <v>186.64625443999998</v>
      </c>
      <c r="I20" s="24">
        <v>167.48954843999996</v>
      </c>
      <c r="J20" s="24">
        <v>197.30500291999999</v>
      </c>
      <c r="K20" s="23">
        <f t="shared" si="7"/>
        <v>-7.4834560571667152E-3</v>
      </c>
      <c r="L20" s="23">
        <f t="shared" si="8"/>
        <v>-1.1456363684471671E-2</v>
      </c>
      <c r="M20" s="23">
        <f t="shared" si="9"/>
        <v>-5.4398723645512348E-3</v>
      </c>
    </row>
    <row r="21" spans="2:13" x14ac:dyDescent="0.2">
      <c r="B21" s="58" t="s">
        <v>11</v>
      </c>
      <c r="C21" s="59">
        <v>31.867000000000008</v>
      </c>
      <c r="D21" s="59">
        <v>30.158540170672765</v>
      </c>
      <c r="E21" s="59">
        <v>30.532766690895251</v>
      </c>
      <c r="F21" s="59">
        <v>30.903165154678565</v>
      </c>
      <c r="G21" s="59">
        <v>31.269645610365451</v>
      </c>
      <c r="H21" s="59">
        <v>31.632133244938974</v>
      </c>
      <c r="I21" s="59">
        <v>31.430342626414827</v>
      </c>
      <c r="J21" s="59">
        <v>31.681227178959144</v>
      </c>
      <c r="K21" s="60">
        <f t="shared" si="7"/>
        <v>-2.7394442666284213E-4</v>
      </c>
      <c r="L21" s="60">
        <f t="shared" si="8"/>
        <v>-5.1087833059071386E-4</v>
      </c>
      <c r="M21" s="60">
        <f t="shared" si="9"/>
        <v>-2.1652058122134665E-4</v>
      </c>
    </row>
    <row r="22" spans="2:13" x14ac:dyDescent="0.2">
      <c r="B22" s="18" t="s">
        <v>12</v>
      </c>
      <c r="C22" s="24">
        <v>140.10909900000001</v>
      </c>
      <c r="D22" s="24">
        <v>158.50877912405213</v>
      </c>
      <c r="E22" s="24">
        <v>170.37525456771237</v>
      </c>
      <c r="F22" s="24">
        <v>180.797721108774</v>
      </c>
      <c r="G22" s="24">
        <v>190.14149960436768</v>
      </c>
      <c r="H22" s="24">
        <v>198.5571693525448</v>
      </c>
      <c r="I22" s="24">
        <v>183.78396389783316</v>
      </c>
      <c r="J22" s="24">
        <v>217.7969560868107</v>
      </c>
      <c r="K22" s="23">
        <f t="shared" si="7"/>
        <v>1.2996907937681712E-2</v>
      </c>
      <c r="L22" s="23">
        <f>(I22/C22)^(1/27)-1</f>
        <v>1.0100280314758292E-2</v>
      </c>
      <c r="M22" s="23">
        <f>(J22/C22)^(1/27)-1</f>
        <v>1.6472791168216094E-2</v>
      </c>
    </row>
    <row r="23" spans="2:13" x14ac:dyDescent="0.2">
      <c r="B23" s="58" t="s">
        <v>13</v>
      </c>
      <c r="C23" s="59">
        <v>36.831999999999994</v>
      </c>
      <c r="D23" s="59">
        <v>64.129288078835273</v>
      </c>
      <c r="E23" s="59">
        <v>79.562472755893879</v>
      </c>
      <c r="F23" s="59">
        <v>93.904241450711538</v>
      </c>
      <c r="G23" s="59">
        <v>107.76347565582324</v>
      </c>
      <c r="H23" s="59">
        <v>121.24083996970393</v>
      </c>
      <c r="I23" s="59">
        <v>98.230394212928388</v>
      </c>
      <c r="J23" s="59">
        <v>127.40960940383046</v>
      </c>
      <c r="K23" s="60">
        <f t="shared" si="7"/>
        <v>4.5114416018696701E-2</v>
      </c>
      <c r="L23" s="60">
        <f t="shared" si="8"/>
        <v>3.6999483751646522E-2</v>
      </c>
      <c r="M23" s="60">
        <f t="shared" si="9"/>
        <v>4.7037187533271796E-2</v>
      </c>
    </row>
    <row r="25" spans="2:13" x14ac:dyDescent="0.2">
      <c r="B25" s="17" t="s">
        <v>99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3228.9659999999999</v>
      </c>
      <c r="D28" s="63">
        <f t="shared" ref="D28:J28" si="10">SUM(D29:D35)</f>
        <v>3200.967578065261</v>
      </c>
      <c r="E28" s="63">
        <f t="shared" si="10"/>
        <v>3208.4396532725627</v>
      </c>
      <c r="F28" s="63">
        <f t="shared" si="10"/>
        <v>3223.4272305012651</v>
      </c>
      <c r="G28" s="63">
        <f t="shared" si="10"/>
        <v>3197.2701134550607</v>
      </c>
      <c r="H28" s="63">
        <f t="shared" si="10"/>
        <v>3161.9367095904072</v>
      </c>
      <c r="I28" s="63">
        <f t="shared" si="10"/>
        <v>3003.5327958650541</v>
      </c>
      <c r="J28" s="63">
        <f t="shared" si="10"/>
        <v>3256.31723573419</v>
      </c>
      <c r="K28" s="60">
        <f t="shared" ref="K28:K35" si="11">(H28/C28)^(1/27)-1</f>
        <v>-7.7663306061792614E-4</v>
      </c>
      <c r="L28" s="60">
        <f>(I28/C28)^(1/27)-1</f>
        <v>-2.6768836173236554E-3</v>
      </c>
      <c r="M28" s="60">
        <f>(J28/C28)^(1/27)-1</f>
        <v>3.1245296516968502E-4</v>
      </c>
    </row>
    <row r="29" spans="2:13" x14ac:dyDescent="0.2">
      <c r="B29" s="21" t="s">
        <v>7</v>
      </c>
      <c r="C29" s="22">
        <v>72.737000000000009</v>
      </c>
      <c r="D29" s="22">
        <v>49.273443990055398</v>
      </c>
      <c r="E29" s="22">
        <v>40.232806711679245</v>
      </c>
      <c r="F29" s="22">
        <v>33.615254156253329</v>
      </c>
      <c r="G29" s="22">
        <v>28.621040263699587</v>
      </c>
      <c r="H29" s="22">
        <v>24.788843441627925</v>
      </c>
      <c r="I29" s="22">
        <v>23.591098199999973</v>
      </c>
      <c r="J29" s="22">
        <v>25.540453973881284</v>
      </c>
      <c r="K29" s="23">
        <f t="shared" si="11"/>
        <v>-3.9084458040218206E-2</v>
      </c>
      <c r="L29" s="23">
        <f t="shared" ref="L29:L35" si="12">(I29/C29)^(1/27)-1</f>
        <v>-4.0845383925736112E-2</v>
      </c>
      <c r="M29" s="23">
        <f t="shared" ref="M29:M35" si="13">(J29/C29)^(1/27)-1</f>
        <v>-3.8020814815398762E-2</v>
      </c>
    </row>
    <row r="30" spans="2:13" x14ac:dyDescent="0.2">
      <c r="B30" s="64" t="s">
        <v>8</v>
      </c>
      <c r="C30" s="63">
        <v>507.43999999999994</v>
      </c>
      <c r="D30" s="63">
        <v>574.4718012646631</v>
      </c>
      <c r="E30" s="63">
        <v>617.01556480883198</v>
      </c>
      <c r="F30" s="63">
        <v>587.03739734638862</v>
      </c>
      <c r="G30" s="63">
        <v>580.94096914216482</v>
      </c>
      <c r="H30" s="63">
        <v>571.74107059145535</v>
      </c>
      <c r="I30" s="63">
        <v>647.08202086137726</v>
      </c>
      <c r="J30" s="63">
        <v>575.48905108528947</v>
      </c>
      <c r="K30" s="60">
        <f t="shared" si="11"/>
        <v>4.4285824181020672E-3</v>
      </c>
      <c r="L30" s="60">
        <f t="shared" si="12"/>
        <v>9.0441564186434231E-3</v>
      </c>
      <c r="M30" s="60">
        <f t="shared" si="13"/>
        <v>4.6716830963537959E-3</v>
      </c>
    </row>
    <row r="31" spans="2:13" x14ac:dyDescent="0.2">
      <c r="B31" s="21" t="s">
        <v>9</v>
      </c>
      <c r="C31" s="22">
        <v>893.34299999999985</v>
      </c>
      <c r="D31" s="22">
        <v>621.00751799037005</v>
      </c>
      <c r="E31" s="22">
        <v>565.8581228579942</v>
      </c>
      <c r="F31" s="22">
        <v>469.99442429063402</v>
      </c>
      <c r="G31" s="22">
        <v>379.80833236816937</v>
      </c>
      <c r="H31" s="22">
        <v>293.36353062867477</v>
      </c>
      <c r="I31" s="22">
        <v>308.33125545538405</v>
      </c>
      <c r="J31" s="22">
        <v>290.99558957141528</v>
      </c>
      <c r="K31" s="23">
        <f t="shared" si="11"/>
        <v>-4.0403975237655487E-2</v>
      </c>
      <c r="L31" s="23">
        <f t="shared" si="12"/>
        <v>-3.8633768076837827E-2</v>
      </c>
      <c r="M31" s="23">
        <f t="shared" si="13"/>
        <v>-4.0691968900659292E-2</v>
      </c>
    </row>
    <row r="32" spans="2:13" x14ac:dyDescent="0.2">
      <c r="B32" s="64" t="s">
        <v>10</v>
      </c>
      <c r="C32" s="63">
        <v>876.83600000000001</v>
      </c>
      <c r="D32" s="63">
        <v>848.0153705330066</v>
      </c>
      <c r="E32" s="63">
        <v>751.02449003052527</v>
      </c>
      <c r="F32" s="63">
        <v>788.83121942691059</v>
      </c>
      <c r="G32" s="63">
        <v>755.58717992741424</v>
      </c>
      <c r="H32" s="63">
        <v>715.16907148789369</v>
      </c>
      <c r="I32" s="63">
        <v>641.76666818817614</v>
      </c>
      <c r="J32" s="63">
        <v>756.01000492390358</v>
      </c>
      <c r="K32" s="60">
        <f t="shared" si="11"/>
        <v>-7.5197690071201473E-3</v>
      </c>
      <c r="L32" s="60">
        <f t="shared" si="12"/>
        <v>-1.1492531278665785E-2</v>
      </c>
      <c r="M32" s="60">
        <f t="shared" si="13"/>
        <v>-5.4762600825805086E-3</v>
      </c>
    </row>
    <row r="33" spans="2:13" x14ac:dyDescent="0.2">
      <c r="B33" s="21" t="s">
        <v>11</v>
      </c>
      <c r="C33" s="22">
        <v>370.53899999999999</v>
      </c>
      <c r="D33" s="22">
        <v>350.68581928212632</v>
      </c>
      <c r="E33" s="22">
        <v>355.03753620374226</v>
      </c>
      <c r="F33" s="22">
        <v>359.34473661814411</v>
      </c>
      <c r="G33" s="22">
        <v>363.60637445701155</v>
      </c>
      <c r="H33" s="22">
        <v>367.82157970270856</v>
      </c>
      <c r="I33" s="22">
        <v>365.47514317264813</v>
      </c>
      <c r="J33" s="22">
        <v>368.39249342234154</v>
      </c>
      <c r="K33" s="23">
        <f t="shared" si="11"/>
        <v>-2.7258208428970754E-4</v>
      </c>
      <c r="L33" s="23">
        <f t="shared" si="12"/>
        <v>-5.0951582724467759E-4</v>
      </c>
      <c r="M33" s="23">
        <f t="shared" si="13"/>
        <v>-2.1515367859192835E-4</v>
      </c>
    </row>
    <row r="34" spans="2:13" x14ac:dyDescent="0.2">
      <c r="B34" s="64" t="s">
        <v>12</v>
      </c>
      <c r="C34" s="63">
        <v>177.96100000000004</v>
      </c>
      <c r="D34" s="63">
        <v>197.44246250930175</v>
      </c>
      <c r="E34" s="63">
        <v>207.80020879815152</v>
      </c>
      <c r="F34" s="63">
        <v>216.13244871013353</v>
      </c>
      <c r="G34" s="63">
        <v>222.91289697502478</v>
      </c>
      <c r="H34" s="63">
        <v>228.33149240072458</v>
      </c>
      <c r="I34" s="63">
        <v>214.85239073930933</v>
      </c>
      <c r="J34" s="63">
        <v>243.8613794553506</v>
      </c>
      <c r="K34" s="60">
        <f t="shared" si="11"/>
        <v>9.2736272543860743E-3</v>
      </c>
      <c r="L34" s="60">
        <f t="shared" si="12"/>
        <v>7.0016873453218054E-3</v>
      </c>
      <c r="M34" s="60">
        <f t="shared" si="13"/>
        <v>1.1736318714795635E-2</v>
      </c>
    </row>
    <row r="35" spans="2:13" x14ac:dyDescent="0.2">
      <c r="B35" s="18" t="s">
        <v>13</v>
      </c>
      <c r="C35" s="24">
        <v>330.11</v>
      </c>
      <c r="D35" s="24">
        <v>560.07116249573812</v>
      </c>
      <c r="E35" s="24">
        <v>671.47092386163831</v>
      </c>
      <c r="F35" s="24">
        <v>768.47174995280113</v>
      </c>
      <c r="G35" s="24">
        <v>865.79332032157595</v>
      </c>
      <c r="H35" s="24">
        <v>960.72112133732219</v>
      </c>
      <c r="I35" s="24">
        <v>802.43421924815948</v>
      </c>
      <c r="J35" s="24">
        <v>996.02826330200833</v>
      </c>
      <c r="K35" s="23">
        <f t="shared" si="11"/>
        <v>4.0358244741963034E-2</v>
      </c>
      <c r="L35" s="23">
        <f t="shared" si="12"/>
        <v>3.3444278467868127E-2</v>
      </c>
      <c r="M35" s="23">
        <f t="shared" si="13"/>
        <v>4.1749843200782344E-2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100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5275.8332526255745</v>
      </c>
      <c r="D6" s="22">
        <v>5609.4886439063848</v>
      </c>
      <c r="E6" s="22">
        <v>6404.7517456706646</v>
      </c>
      <c r="F6" s="22">
        <v>7248.9250926529694</v>
      </c>
      <c r="G6" s="22">
        <v>8139.5277038671384</v>
      </c>
      <c r="H6" s="22">
        <v>9059.14779288098</v>
      </c>
      <c r="I6" s="22">
        <v>7761.7361437575673</v>
      </c>
      <c r="J6" s="22">
        <v>10839.070483309217</v>
      </c>
      <c r="K6" s="23">
        <f t="shared" ref="K6:K7" si="0">(H6/C6)^(1/27)-1</f>
        <v>2.0225463296248858E-2</v>
      </c>
      <c r="L6" s="23">
        <f>(I6/C6)^(1/27)-1</f>
        <v>1.4401584818809043E-2</v>
      </c>
      <c r="M6" s="23">
        <f>(J6/C6)^(1/27)-1</f>
        <v>2.7026188017567954E-2</v>
      </c>
    </row>
    <row r="7" spans="2:13" x14ac:dyDescent="0.2">
      <c r="B7" s="58" t="s">
        <v>1</v>
      </c>
      <c r="C7" s="59">
        <v>283.99422099999998</v>
      </c>
      <c r="D7" s="59">
        <v>293.74721699999998</v>
      </c>
      <c r="E7" s="59">
        <v>296.41881100000001</v>
      </c>
      <c r="F7" s="59">
        <v>297.32883099999998</v>
      </c>
      <c r="G7" s="59">
        <v>296.975888</v>
      </c>
      <c r="H7" s="59">
        <v>296.17654499999998</v>
      </c>
      <c r="I7" s="63">
        <v>294.276545</v>
      </c>
      <c r="J7" s="59">
        <v>297.57654500000001</v>
      </c>
      <c r="K7" s="23">
        <f t="shared" si="0"/>
        <v>1.5568336823941209E-3</v>
      </c>
      <c r="L7" s="60">
        <f t="shared" ref="L7:L11" si="1">(I7/C7)^(1/27)-1</f>
        <v>1.3181296410900156E-3</v>
      </c>
      <c r="M7" s="60">
        <f t="shared" ref="M7:M11" si="2">(J7/C7)^(1/27)-1</f>
        <v>1.731779157803981E-3</v>
      </c>
    </row>
    <row r="8" spans="2:13" x14ac:dyDescent="0.2">
      <c r="B8" s="18" t="s">
        <v>2</v>
      </c>
      <c r="C8" s="24">
        <f>C6*1000/C7</f>
        <v>18577.255671077808</v>
      </c>
      <c r="D8" s="24">
        <f t="shared" ref="D8:J8" si="3">D6*1000/D7</f>
        <v>19096.312473000842</v>
      </c>
      <c r="E8" s="24">
        <f t="shared" si="3"/>
        <v>21607.102882787913</v>
      </c>
      <c r="F8" s="24">
        <f t="shared" si="3"/>
        <v>24380.162086107855</v>
      </c>
      <c r="G8" s="24">
        <f t="shared" si="3"/>
        <v>27408.042311728481</v>
      </c>
      <c r="H8" s="24">
        <f t="shared" si="3"/>
        <v>30586.985856293857</v>
      </c>
      <c r="I8" s="22">
        <f t="shared" si="3"/>
        <v>26375.653362919453</v>
      </c>
      <c r="J8" s="24">
        <f t="shared" si="3"/>
        <v>36424.478559992749</v>
      </c>
      <c r="K8" s="23">
        <f>(H8/C8)^(1/27)-1</f>
        <v>1.8639610839872534E-2</v>
      </c>
      <c r="L8" s="23">
        <f t="shared" si="1"/>
        <v>1.3066232189772098E-2</v>
      </c>
      <c r="M8" s="23">
        <f t="shared" si="2"/>
        <v>2.5250680257972835E-2</v>
      </c>
    </row>
    <row r="9" spans="2:13" x14ac:dyDescent="0.2">
      <c r="B9" s="58" t="s">
        <v>3</v>
      </c>
      <c r="C9" s="62">
        <f>C16/C6</f>
        <v>0.19197365579180445</v>
      </c>
      <c r="D9" s="62">
        <f t="shared" ref="D9:J9" si="4">D16/D6</f>
        <v>0.17851484367728943</v>
      </c>
      <c r="E9" s="62">
        <f t="shared" si="4"/>
        <v>0.16309532805778862</v>
      </c>
      <c r="F9" s="62">
        <f t="shared" si="4"/>
        <v>0.14977179313927663</v>
      </c>
      <c r="G9" s="62">
        <f t="shared" si="4"/>
        <v>0.1370563909103705</v>
      </c>
      <c r="H9" s="62">
        <f t="shared" si="4"/>
        <v>0.12728161700528304</v>
      </c>
      <c r="I9" s="62">
        <f t="shared" si="4"/>
        <v>0.14007390531696148</v>
      </c>
      <c r="J9" s="61">
        <f t="shared" si="4"/>
        <v>0.11091192816033972</v>
      </c>
      <c r="K9" s="60">
        <f>(H9/C9)^(1/27)-1</f>
        <v>-1.5105347195688457E-2</v>
      </c>
      <c r="L9" s="60">
        <f t="shared" si="1"/>
        <v>-1.1605756253726507E-2</v>
      </c>
      <c r="M9" s="60">
        <f t="shared" si="2"/>
        <v>-2.0114276190879021E-2</v>
      </c>
    </row>
    <row r="10" spans="2:13" x14ac:dyDescent="0.2">
      <c r="B10" s="18" t="s">
        <v>4</v>
      </c>
      <c r="C10" s="26">
        <f>C16/C7</f>
        <v>3.5663436857558382</v>
      </c>
      <c r="D10" s="26">
        <f t="shared" ref="D10:J10" si="5">D16/D7</f>
        <v>3.4089752359304177</v>
      </c>
      <c r="E10" s="26">
        <f t="shared" si="5"/>
        <v>3.5240175330466843</v>
      </c>
      <c r="F10" s="26">
        <f t="shared" si="5"/>
        <v>3.6514605926625809</v>
      </c>
      <c r="G10" s="26">
        <f t="shared" si="5"/>
        <v>3.7564473611642333</v>
      </c>
      <c r="H10" s="26">
        <f t="shared" si="5"/>
        <v>3.8931610191068038</v>
      </c>
      <c r="I10" s="26">
        <f t="shared" si="5"/>
        <v>3.6945407718305758</v>
      </c>
      <c r="J10" s="25">
        <f t="shared" si="5"/>
        <v>4.0399091493237496</v>
      </c>
      <c r="K10" s="23">
        <f>(H10/C10)^(1/27)-1</f>
        <v>3.252705850855353E-3</v>
      </c>
      <c r="L10" s="23">
        <f t="shared" si="1"/>
        <v>1.308832430096496E-3</v>
      </c>
      <c r="M10" s="23">
        <f t="shared" si="2"/>
        <v>4.6285049103773623E-3</v>
      </c>
    </row>
    <row r="11" spans="2:13" x14ac:dyDescent="0.2">
      <c r="B11" s="58" t="s">
        <v>5</v>
      </c>
      <c r="C11" s="59">
        <v>2431.2515495297207</v>
      </c>
      <c r="D11" s="63">
        <v>2345.2209229668092</v>
      </c>
      <c r="E11" s="63">
        <v>2415.9508574114716</v>
      </c>
      <c r="F11" s="63">
        <v>2473.1480749113539</v>
      </c>
      <c r="G11" s="63">
        <v>2507.5771991661281</v>
      </c>
      <c r="H11" s="63">
        <v>2574.6735834315091</v>
      </c>
      <c r="I11" s="63">
        <v>2462.4398436506353</v>
      </c>
      <c r="J11" s="59">
        <v>2700.1453458661081</v>
      </c>
      <c r="K11" s="60">
        <f>(H11/C11)^(1/27)-1</f>
        <v>2.1250917261770308E-3</v>
      </c>
      <c r="L11" s="60">
        <f t="shared" si="1"/>
        <v>4.7220401131253809E-4</v>
      </c>
      <c r="M11" s="60">
        <f t="shared" si="2"/>
        <v>3.8927213917023806E-3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20"/>
      <c r="J12" s="19"/>
      <c r="K12" s="20"/>
      <c r="L12" s="20"/>
      <c r="M12" s="20"/>
    </row>
    <row r="13" spans="2:13" x14ac:dyDescent="0.2">
      <c r="B13" s="16" t="s">
        <v>101</v>
      </c>
      <c r="D13" s="17"/>
      <c r="E13" s="17"/>
      <c r="F13" s="17"/>
      <c r="G13" s="17"/>
      <c r="H13" s="17"/>
      <c r="I13" s="17"/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1012.820996854498</v>
      </c>
      <c r="D16" s="24">
        <f t="shared" ref="D16:J16" si="6">SUM(D17:D23)</f>
        <v>1001.3769883764785</v>
      </c>
      <c r="E16" s="24">
        <f t="shared" si="6"/>
        <v>1044.5850870888514</v>
      </c>
      <c r="F16" s="24">
        <f t="shared" si="6"/>
        <v>1085.6845094589323</v>
      </c>
      <c r="G16" s="24">
        <f t="shared" si="6"/>
        <v>1115.5742908070049</v>
      </c>
      <c r="H16" s="24">
        <f t="shared" si="6"/>
        <v>1153.062979767732</v>
      </c>
      <c r="I16" s="24">
        <f t="shared" si="6"/>
        <v>1087.2166936959352</v>
      </c>
      <c r="J16" s="24">
        <f t="shared" si="6"/>
        <v>1202.1822067696505</v>
      </c>
      <c r="K16" s="23">
        <f t="shared" ref="K16:K23" si="7">(H16/C16)^(1/27)-1</f>
        <v>4.8146034552769557E-3</v>
      </c>
      <c r="L16" s="23">
        <f>(I16/C16)^(1/27)-1</f>
        <v>2.6286872820080465E-3</v>
      </c>
      <c r="M16" s="23">
        <f>(J16/C16)^(1/27)-1</f>
        <v>6.3682996165168593E-3</v>
      </c>
    </row>
    <row r="17" spans="2:13" x14ac:dyDescent="0.2">
      <c r="B17" s="58" t="s">
        <v>7</v>
      </c>
      <c r="C17" s="59">
        <v>180.37899999999999</v>
      </c>
      <c r="D17" s="59">
        <v>183.78148320578603</v>
      </c>
      <c r="E17" s="59">
        <v>189.96103713582031</v>
      </c>
      <c r="F17" s="59">
        <v>196.09375834403755</v>
      </c>
      <c r="G17" s="59">
        <v>202.26309442129644</v>
      </c>
      <c r="H17" s="59">
        <v>208.62592126735774</v>
      </c>
      <c r="I17" s="59">
        <v>193.00914423168285</v>
      </c>
      <c r="J17" s="59">
        <v>216.62338491867706</v>
      </c>
      <c r="K17" s="60">
        <f t="shared" si="7"/>
        <v>5.4027873279742789E-3</v>
      </c>
      <c r="L17" s="60">
        <f t="shared" ref="L17:L23" si="8">(I17/C17)^(1/27)-1</f>
        <v>2.509713491931187E-3</v>
      </c>
      <c r="M17" s="60">
        <f t="shared" ref="M17:M23" si="9">(J17/C17)^(1/27)-1</f>
        <v>6.8045315032196907E-3</v>
      </c>
    </row>
    <row r="18" spans="2:13" x14ac:dyDescent="0.2">
      <c r="B18" s="18" t="s">
        <v>8</v>
      </c>
      <c r="C18" s="24">
        <v>521.07962709173114</v>
      </c>
      <c r="D18" s="24">
        <v>501.1494104324932</v>
      </c>
      <c r="E18" s="24">
        <v>532.67474066186435</v>
      </c>
      <c r="F18" s="24">
        <v>553.09104799015154</v>
      </c>
      <c r="G18" s="24">
        <v>568.46296622537375</v>
      </c>
      <c r="H18" s="24">
        <v>590.48137045896249</v>
      </c>
      <c r="I18" s="24">
        <v>555.99135586129125</v>
      </c>
      <c r="J18" s="24">
        <v>610.91307184196921</v>
      </c>
      <c r="K18" s="23">
        <f t="shared" si="7"/>
        <v>4.641673465205276E-3</v>
      </c>
      <c r="L18" s="23">
        <f t="shared" si="8"/>
        <v>2.4047342253870063E-3</v>
      </c>
      <c r="M18" s="23">
        <f t="shared" si="9"/>
        <v>5.908192777825283E-3</v>
      </c>
    </row>
    <row r="19" spans="2:13" x14ac:dyDescent="0.2">
      <c r="B19" s="58" t="s">
        <v>9</v>
      </c>
      <c r="C19" s="59">
        <v>203.18077446510785</v>
      </c>
      <c r="D19" s="59">
        <v>190.34814292619919</v>
      </c>
      <c r="E19" s="59">
        <v>187.86985637701497</v>
      </c>
      <c r="F19" s="59">
        <v>188.65553987304506</v>
      </c>
      <c r="G19" s="59">
        <v>185.99029666405605</v>
      </c>
      <c r="H19" s="59">
        <v>186.0470481420046</v>
      </c>
      <c r="I19" s="59">
        <v>183.19013305733793</v>
      </c>
      <c r="J19" s="59">
        <v>190.72003404532668</v>
      </c>
      <c r="K19" s="60">
        <f t="shared" si="7"/>
        <v>-3.2575163965775644E-3</v>
      </c>
      <c r="L19" s="60">
        <f t="shared" si="8"/>
        <v>-3.8286337039141749E-3</v>
      </c>
      <c r="M19" s="60">
        <f t="shared" si="9"/>
        <v>-2.3413116955319779E-3</v>
      </c>
    </row>
    <row r="20" spans="2:13" x14ac:dyDescent="0.2">
      <c r="B20" s="18" t="s">
        <v>10</v>
      </c>
      <c r="C20" s="24">
        <v>67.482509957776784</v>
      </c>
      <c r="D20" s="24">
        <v>85.294124253776772</v>
      </c>
      <c r="E20" s="24">
        <v>89.596769574332598</v>
      </c>
      <c r="F20" s="24">
        <v>97.645679086826348</v>
      </c>
      <c r="G20" s="24">
        <v>102.26365910150714</v>
      </c>
      <c r="H20" s="24">
        <v>102.66623237143931</v>
      </c>
      <c r="I20" s="24">
        <v>91.066548180030807</v>
      </c>
      <c r="J20" s="24">
        <v>106.19536146312937</v>
      </c>
      <c r="K20" s="23">
        <f t="shared" si="7"/>
        <v>1.5662683211910222E-2</v>
      </c>
      <c r="L20" s="23">
        <f t="shared" si="8"/>
        <v>1.1162660679310488E-2</v>
      </c>
      <c r="M20" s="23">
        <f t="shared" si="9"/>
        <v>1.6934831866309175E-2</v>
      </c>
    </row>
    <row r="21" spans="2:13" x14ac:dyDescent="0.2">
      <c r="B21" s="58" t="s">
        <v>11</v>
      </c>
      <c r="C21" s="59">
        <v>22.208600000000001</v>
      </c>
      <c r="D21" s="59">
        <v>23.046823507623539</v>
      </c>
      <c r="E21" s="59">
        <v>23.444743663656116</v>
      </c>
      <c r="F21" s="59">
        <v>23.931479295275711</v>
      </c>
      <c r="G21" s="59">
        <v>24.726549661116234</v>
      </c>
      <c r="H21" s="59">
        <v>25.68628556642463</v>
      </c>
      <c r="I21" s="59">
        <v>25.614474742960677</v>
      </c>
      <c r="J21" s="59">
        <v>28.311171926276241</v>
      </c>
      <c r="K21" s="60">
        <f t="shared" si="7"/>
        <v>5.4026014277459566E-3</v>
      </c>
      <c r="L21" s="60">
        <f t="shared" si="8"/>
        <v>5.2983576577383396E-3</v>
      </c>
      <c r="M21" s="60">
        <f t="shared" si="9"/>
        <v>9.0322838893266422E-3</v>
      </c>
    </row>
    <row r="22" spans="2:13" x14ac:dyDescent="0.2">
      <c r="B22" s="18" t="s">
        <v>12</v>
      </c>
      <c r="C22" s="24">
        <v>14.953892803371497</v>
      </c>
      <c r="D22" s="24">
        <v>14.579644486516738</v>
      </c>
      <c r="E22" s="24">
        <v>15.943371417392543</v>
      </c>
      <c r="F22" s="24">
        <v>19.013008484383384</v>
      </c>
      <c r="G22" s="24">
        <v>22.428355650689532</v>
      </c>
      <c r="H22" s="24">
        <v>27.258176165927999</v>
      </c>
      <c r="I22" s="24">
        <v>27.439955666134399</v>
      </c>
      <c r="J22" s="24">
        <v>29.211147033801492</v>
      </c>
      <c r="K22" s="23">
        <f t="shared" si="7"/>
        <v>2.2485436050165175E-2</v>
      </c>
      <c r="L22" s="23">
        <f>(I22/C22)^(1/27)-1</f>
        <v>2.2737175239537777E-2</v>
      </c>
      <c r="M22" s="23">
        <f>(J22/C22)^(1/27)-1</f>
        <v>2.5109270447894128E-2</v>
      </c>
    </row>
    <row r="23" spans="2:13" x14ac:dyDescent="0.2">
      <c r="B23" s="58" t="s">
        <v>13</v>
      </c>
      <c r="C23" s="59">
        <v>3.5365925365108399</v>
      </c>
      <c r="D23" s="59">
        <v>3.1773595640829497</v>
      </c>
      <c r="E23" s="59">
        <v>5.0945682587702565</v>
      </c>
      <c r="F23" s="59">
        <v>7.2539963852128597</v>
      </c>
      <c r="G23" s="59">
        <v>9.4393690829657526</v>
      </c>
      <c r="H23" s="59">
        <v>12.297945795615213</v>
      </c>
      <c r="I23" s="59">
        <v>10.905081956497165</v>
      </c>
      <c r="J23" s="59">
        <v>20.20803554047027</v>
      </c>
      <c r="K23" s="60">
        <f t="shared" si="7"/>
        <v>4.7239960172910545E-2</v>
      </c>
      <c r="L23" s="60">
        <f t="shared" si="8"/>
        <v>4.2588036864708245E-2</v>
      </c>
      <c r="M23" s="60">
        <f t="shared" si="9"/>
        <v>6.6681542833432861E-2</v>
      </c>
    </row>
    <row r="25" spans="2:13" x14ac:dyDescent="0.2">
      <c r="B25" s="17" t="s">
        <v>102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1535.6979999999999</v>
      </c>
      <c r="D28" s="63">
        <f t="shared" ref="D28:J28" si="10">SUM(D29:D35)</f>
        <v>1581.6477808128984</v>
      </c>
      <c r="E28" s="63">
        <f t="shared" si="10"/>
        <v>1686.107514295385</v>
      </c>
      <c r="F28" s="63">
        <f t="shared" si="10"/>
        <v>1777.7350161741915</v>
      </c>
      <c r="G28" s="63">
        <f t="shared" si="10"/>
        <v>1873.4402692425429</v>
      </c>
      <c r="H28" s="63">
        <f t="shared" si="10"/>
        <v>1958.6334858444645</v>
      </c>
      <c r="I28" s="63">
        <f t="shared" si="10"/>
        <v>1825.2932702493981</v>
      </c>
      <c r="J28" s="63">
        <f t="shared" si="10"/>
        <v>2121.6540880513217</v>
      </c>
      <c r="K28" s="60">
        <f t="shared" ref="K28:K35" si="11">(H28/C28)^(1/27)-1</f>
        <v>9.0504143055181174E-3</v>
      </c>
      <c r="L28" s="60">
        <f>(I28/C28)^(1/27)-1</f>
        <v>6.4188713440280765E-3</v>
      </c>
      <c r="M28" s="60">
        <f>(J28/C28)^(1/27)-1</f>
        <v>1.2042714816550282E-2</v>
      </c>
    </row>
    <row r="29" spans="2:13" x14ac:dyDescent="0.2">
      <c r="B29" s="21" t="s">
        <v>7</v>
      </c>
      <c r="C29" s="22">
        <v>10.288</v>
      </c>
      <c r="D29" s="22">
        <v>6.0483418224668748</v>
      </c>
      <c r="E29" s="22">
        <v>4.413236881206906</v>
      </c>
      <c r="F29" s="22">
        <v>3.2172973762257278</v>
      </c>
      <c r="G29" s="22">
        <v>2.368103568418328</v>
      </c>
      <c r="H29" s="22">
        <v>1.7376149075922724</v>
      </c>
      <c r="I29" s="22">
        <v>1.6222201036484079</v>
      </c>
      <c r="J29" s="22">
        <v>1.9183232857632295</v>
      </c>
      <c r="K29" s="23">
        <f t="shared" si="11"/>
        <v>-6.3746554777098008E-2</v>
      </c>
      <c r="L29" s="23">
        <f t="shared" ref="L29:L35" si="12">(I29/C29)^(1/27)-1</f>
        <v>-6.6126386615241284E-2</v>
      </c>
      <c r="M29" s="23">
        <f t="shared" ref="M29:M35" si="13">(J29/C29)^(1/27)-1</f>
        <v>-6.0309478902561442E-2</v>
      </c>
    </row>
    <row r="30" spans="2:13" x14ac:dyDescent="0.2">
      <c r="B30" s="64" t="s">
        <v>8</v>
      </c>
      <c r="C30" s="63">
        <v>670.16648427344671</v>
      </c>
      <c r="D30" s="63">
        <v>650.75326850045212</v>
      </c>
      <c r="E30" s="63">
        <v>698.74433370063025</v>
      </c>
      <c r="F30" s="63">
        <v>730.91329330916483</v>
      </c>
      <c r="G30" s="63">
        <v>756.69686155420334</v>
      </c>
      <c r="H30" s="63">
        <v>779.01450367477173</v>
      </c>
      <c r="I30" s="63">
        <v>725.79353772229865</v>
      </c>
      <c r="J30" s="63">
        <v>879.90870470453206</v>
      </c>
      <c r="K30" s="60">
        <f t="shared" si="11"/>
        <v>5.5897684287935512E-3</v>
      </c>
      <c r="L30" s="60">
        <f t="shared" si="12"/>
        <v>2.9576773805102263E-3</v>
      </c>
      <c r="M30" s="60">
        <f t="shared" si="13"/>
        <v>1.0135912457966745E-2</v>
      </c>
    </row>
    <row r="31" spans="2:13" x14ac:dyDescent="0.2">
      <c r="B31" s="21" t="s">
        <v>9</v>
      </c>
      <c r="C31" s="22">
        <v>323.42700000000002</v>
      </c>
      <c r="D31" s="22">
        <v>290.33922704367222</v>
      </c>
      <c r="E31" s="22">
        <v>290.72583262945483</v>
      </c>
      <c r="F31" s="22">
        <v>281.60105453974182</v>
      </c>
      <c r="G31" s="22">
        <v>292.11950049355607</v>
      </c>
      <c r="H31" s="22">
        <v>302.94818740259404</v>
      </c>
      <c r="I31" s="22">
        <v>281.38989717101242</v>
      </c>
      <c r="J31" s="22">
        <v>330.63690937265392</v>
      </c>
      <c r="K31" s="23">
        <f t="shared" si="11"/>
        <v>-2.4197210543596137E-3</v>
      </c>
      <c r="L31" s="23">
        <f t="shared" si="12"/>
        <v>-5.1434745639745705E-3</v>
      </c>
      <c r="M31" s="23">
        <f t="shared" si="13"/>
        <v>8.1690352674779199E-4</v>
      </c>
    </row>
    <row r="32" spans="2:13" x14ac:dyDescent="0.2">
      <c r="B32" s="64" t="s">
        <v>10</v>
      </c>
      <c r="C32" s="63">
        <v>258.077</v>
      </c>
      <c r="D32" s="63">
        <v>326.81995054744471</v>
      </c>
      <c r="E32" s="63">
        <v>343.30631866705147</v>
      </c>
      <c r="F32" s="63">
        <v>374.14717941623246</v>
      </c>
      <c r="G32" s="63">
        <v>391.84180977009572</v>
      </c>
      <c r="H32" s="63">
        <v>393.3843424746874</v>
      </c>
      <c r="I32" s="63">
        <v>348.93804272111163</v>
      </c>
      <c r="J32" s="63">
        <v>406.90684247468738</v>
      </c>
      <c r="K32" s="60">
        <f t="shared" si="11"/>
        <v>1.5734696363820522E-2</v>
      </c>
      <c r="L32" s="60">
        <f t="shared" si="12"/>
        <v>1.1234354767803767E-2</v>
      </c>
      <c r="M32" s="60">
        <f t="shared" si="13"/>
        <v>1.7006935216900443E-2</v>
      </c>
    </row>
    <row r="33" spans="2:13" x14ac:dyDescent="0.2">
      <c r="B33" s="21" t="s">
        <v>11</v>
      </c>
      <c r="C33" s="22">
        <v>256.79200000000003</v>
      </c>
      <c r="D33" s="22">
        <v>273.48719109520886</v>
      </c>
      <c r="E33" s="22">
        <v>285.81398348851781</v>
      </c>
      <c r="F33" s="22">
        <v>294.37338128476455</v>
      </c>
      <c r="G33" s="22">
        <v>302.61802947845354</v>
      </c>
      <c r="H33" s="22">
        <v>303.77740380166807</v>
      </c>
      <c r="I33" s="22">
        <v>302.94260649944692</v>
      </c>
      <c r="J33" s="22">
        <v>304.19922658633044</v>
      </c>
      <c r="K33" s="23">
        <f t="shared" si="11"/>
        <v>6.2426934184118821E-3</v>
      </c>
      <c r="L33" s="23">
        <f t="shared" si="12"/>
        <v>6.140142434337692E-3</v>
      </c>
      <c r="M33" s="23">
        <f t="shared" si="13"/>
        <v>6.2944092305785571E-3</v>
      </c>
    </row>
    <row r="34" spans="2:13" x14ac:dyDescent="0.2">
      <c r="B34" s="64" t="s">
        <v>12</v>
      </c>
      <c r="C34" s="63">
        <v>3.3140000000000001</v>
      </c>
      <c r="D34" s="63">
        <v>3.4990396427539565</v>
      </c>
      <c r="E34" s="63">
        <v>4.1382046892639472</v>
      </c>
      <c r="F34" s="63">
        <v>5.544633806044347</v>
      </c>
      <c r="G34" s="63">
        <v>7.361106600293164</v>
      </c>
      <c r="H34" s="63">
        <v>10.190331264629897</v>
      </c>
      <c r="I34" s="63">
        <v>10.232622576340956</v>
      </c>
      <c r="J34" s="63">
        <v>11.159964739239422</v>
      </c>
      <c r="K34" s="60">
        <f t="shared" si="11"/>
        <v>4.2480625890734425E-2</v>
      </c>
      <c r="L34" s="60">
        <f t="shared" si="12"/>
        <v>4.2640545144042807E-2</v>
      </c>
      <c r="M34" s="60">
        <f t="shared" si="13"/>
        <v>4.5995971204084274E-2</v>
      </c>
    </row>
    <row r="35" spans="2:13" x14ac:dyDescent="0.2">
      <c r="B35" s="18" t="s">
        <v>13</v>
      </c>
      <c r="C35" s="24">
        <v>13.633515726553263</v>
      </c>
      <c r="D35" s="24">
        <v>30.700762160899551</v>
      </c>
      <c r="E35" s="24">
        <v>58.965604239259633</v>
      </c>
      <c r="F35" s="24">
        <v>87.938176442018033</v>
      </c>
      <c r="G35" s="24">
        <v>120.43485777752278</v>
      </c>
      <c r="H35" s="24">
        <v>167.58110231852112</v>
      </c>
      <c r="I35" s="24">
        <v>154.37434345553953</v>
      </c>
      <c r="J35" s="24">
        <v>186.92411688811501</v>
      </c>
      <c r="K35" s="23">
        <f t="shared" si="11"/>
        <v>9.7377854768956995E-2</v>
      </c>
      <c r="L35" s="23">
        <f t="shared" si="12"/>
        <v>9.4046609189124997E-2</v>
      </c>
      <c r="M35" s="23">
        <f t="shared" si="13"/>
        <v>0.10182656701022608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72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2">
        <v>3795.6671305445666</v>
      </c>
      <c r="D6" s="22">
        <v>3927.1752412481796</v>
      </c>
      <c r="E6" s="22">
        <v>4415.4786728255576</v>
      </c>
      <c r="F6" s="22">
        <v>4939.3053242968854</v>
      </c>
      <c r="G6" s="22">
        <v>5518.7417915554479</v>
      </c>
      <c r="H6" s="22">
        <v>6151.9080796916751</v>
      </c>
      <c r="I6" s="22">
        <v>5311.4049034691307</v>
      </c>
      <c r="J6" s="22">
        <v>7618.0915073203296</v>
      </c>
      <c r="K6" s="23">
        <f t="shared" ref="K6:K7" si="0">(H6/C6)^(1/27)-1</f>
        <v>1.8046162208394501E-2</v>
      </c>
      <c r="L6" s="23">
        <f>(I6/C6)^(1/27)-1</f>
        <v>1.2522055859605086E-2</v>
      </c>
      <c r="M6" s="23">
        <f>(J6/C6)^(1/27)-1</f>
        <v>2.6138197461160084E-2</v>
      </c>
    </row>
    <row r="7" spans="2:13" x14ac:dyDescent="0.2">
      <c r="B7" s="58" t="s">
        <v>1</v>
      </c>
      <c r="C7" s="59">
        <v>143.45500000000001</v>
      </c>
      <c r="D7" s="63">
        <v>147.95500000000001</v>
      </c>
      <c r="E7" s="63">
        <v>147.685</v>
      </c>
      <c r="F7" s="63">
        <v>146.88499999999999</v>
      </c>
      <c r="G7" s="63">
        <v>145.88499999999999</v>
      </c>
      <c r="H7" s="63">
        <v>145.02500000000001</v>
      </c>
      <c r="I7" s="63">
        <v>142.60499999999999</v>
      </c>
      <c r="J7" s="59">
        <v>145.905</v>
      </c>
      <c r="K7" s="23">
        <f t="shared" si="0"/>
        <v>4.0321994471925748E-4</v>
      </c>
      <c r="L7" s="60">
        <f t="shared" ref="L7:L11" si="1">(I7/C7)^(1/27)-1</f>
        <v>-2.2008047100352535E-4</v>
      </c>
      <c r="M7" s="60">
        <f t="shared" ref="M7:M11" si="2">(J7/C7)^(1/27)-1</f>
        <v>6.2739405601042186E-4</v>
      </c>
    </row>
    <row r="8" spans="2:13" x14ac:dyDescent="0.2">
      <c r="B8" s="18" t="s">
        <v>2</v>
      </c>
      <c r="C8" s="24">
        <f>C6*1000/C7</f>
        <v>26458.939253037999</v>
      </c>
      <c r="D8" s="22">
        <f t="shared" ref="D8:J8" si="3">D6*1000/D7</f>
        <v>26543.03836469318</v>
      </c>
      <c r="E8" s="22">
        <f t="shared" si="3"/>
        <v>29897.949506216319</v>
      </c>
      <c r="F8" s="22">
        <f t="shared" si="3"/>
        <v>33627.023346814756</v>
      </c>
      <c r="G8" s="22">
        <f t="shared" si="3"/>
        <v>37829.398440932571</v>
      </c>
      <c r="H8" s="22">
        <f t="shared" si="3"/>
        <v>42419.638542952423</v>
      </c>
      <c r="I8" s="22">
        <f t="shared" si="3"/>
        <v>37245.57276020568</v>
      </c>
      <c r="J8" s="24">
        <f t="shared" si="3"/>
        <v>52212.682960284634</v>
      </c>
      <c r="K8" s="23">
        <f>(H8/C8)^(1/27)-1</f>
        <v>1.763583114481615E-2</v>
      </c>
      <c r="L8" s="23">
        <f t="shared" si="1"/>
        <v>1.2744941243280516E-2</v>
      </c>
      <c r="M8" s="23">
        <f t="shared" si="2"/>
        <v>2.5494808114079781E-2</v>
      </c>
    </row>
    <row r="9" spans="2:13" x14ac:dyDescent="0.2">
      <c r="B9" s="58" t="s">
        <v>3</v>
      </c>
      <c r="C9" s="61">
        <f>C16/C6</f>
        <v>0.18105193585716337</v>
      </c>
      <c r="D9" s="62">
        <f t="shared" ref="D9:J9" si="4">D16/D6</f>
        <v>0.17274978523442119</v>
      </c>
      <c r="E9" s="62">
        <f t="shared" si="4"/>
        <v>0.16149405599705033</v>
      </c>
      <c r="F9" s="62">
        <f t="shared" si="4"/>
        <v>0.1502090842759525</v>
      </c>
      <c r="G9" s="62">
        <f t="shared" si="4"/>
        <v>0.13819239239872264</v>
      </c>
      <c r="H9" s="62">
        <f t="shared" si="4"/>
        <v>0.12902464684757825</v>
      </c>
      <c r="I9" s="61">
        <f t="shared" si="4"/>
        <v>0.14102039478131945</v>
      </c>
      <c r="J9" s="61">
        <f t="shared" si="4"/>
        <v>0.1098267345017425</v>
      </c>
      <c r="K9" s="60">
        <f>(H9/C9)^(1/27)-1</f>
        <v>-1.2469034514067334E-2</v>
      </c>
      <c r="L9" s="60">
        <f t="shared" si="1"/>
        <v>-9.2120989841699696E-3</v>
      </c>
      <c r="M9" s="60">
        <f t="shared" si="2"/>
        <v>-1.8343739426246786E-2</v>
      </c>
    </row>
    <row r="10" spans="2:13" x14ac:dyDescent="0.2">
      <c r="B10" s="18" t="s">
        <v>4</v>
      </c>
      <c r="C10" s="25">
        <f>C16/C7</f>
        <v>4.7904421724896178</v>
      </c>
      <c r="D10" s="26">
        <f t="shared" ref="D10:J10" si="5">D16/D7</f>
        <v>4.5853041769697489</v>
      </c>
      <c r="E10" s="26">
        <f t="shared" si="5"/>
        <v>4.8283411317538825</v>
      </c>
      <c r="F10" s="26">
        <f t="shared" si="5"/>
        <v>5.051084383851121</v>
      </c>
      <c r="G10" s="26">
        <f t="shared" si="5"/>
        <v>5.2277350735569801</v>
      </c>
      <c r="H10" s="26">
        <f t="shared" si="5"/>
        <v>5.473178882406355</v>
      </c>
      <c r="I10" s="25">
        <f t="shared" si="5"/>
        <v>5.2523853745005624</v>
      </c>
      <c r="J10" s="25">
        <f t="shared" si="5"/>
        <v>5.7343484691028355</v>
      </c>
      <c r="K10" s="23">
        <f>(H10/C10)^(1/27)-1</f>
        <v>4.9468948435196225E-3</v>
      </c>
      <c r="L10" s="23">
        <f t="shared" si="1"/>
        <v>3.4154345988299806E-3</v>
      </c>
      <c r="M10" s="23">
        <f t="shared" si="2"/>
        <v>6.6833985710663679E-3</v>
      </c>
    </row>
    <row r="11" spans="2:13" x14ac:dyDescent="0.2">
      <c r="B11" s="58" t="s">
        <v>5</v>
      </c>
      <c r="C11" s="59">
        <v>1621.3993545153867</v>
      </c>
      <c r="D11" s="63">
        <v>1550.4903826299931</v>
      </c>
      <c r="E11" s="63">
        <v>1618.3954333405725</v>
      </c>
      <c r="F11" s="63">
        <v>1671.3508308904222</v>
      </c>
      <c r="G11" s="63">
        <v>1691.2775008573863</v>
      </c>
      <c r="H11" s="63">
        <v>1732.5831010161392</v>
      </c>
      <c r="I11" s="59">
        <v>1666.359020552512</v>
      </c>
      <c r="J11" s="59">
        <v>1847.8661341195316</v>
      </c>
      <c r="K11" s="60">
        <f>(H11/C11)^(1/27)-1</f>
        <v>2.4594580881744932E-3</v>
      </c>
      <c r="L11" s="60">
        <f t="shared" si="1"/>
        <v>1.013529703741689E-3</v>
      </c>
      <c r="M11" s="60">
        <f t="shared" si="2"/>
        <v>4.8540375547290182E-3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104</v>
      </c>
      <c r="D13" s="17"/>
      <c r="E13" s="17"/>
      <c r="F13" s="17"/>
      <c r="G13" s="17"/>
      <c r="H13" s="17"/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2">
        <f>SUM(C17:C23)</f>
        <v>687.21288185449816</v>
      </c>
      <c r="D16" s="22">
        <f t="shared" ref="D16:J16" si="6">SUM(D17:D23)</f>
        <v>678.41867950355925</v>
      </c>
      <c r="E16" s="22">
        <f t="shared" si="6"/>
        <v>713.07356004307212</v>
      </c>
      <c r="F16" s="22">
        <f t="shared" si="6"/>
        <v>741.92852972197181</v>
      </c>
      <c r="G16" s="22">
        <f t="shared" si="6"/>
        <v>762.64813120585995</v>
      </c>
      <c r="H16" s="22">
        <f t="shared" si="6"/>
        <v>793.74776742098163</v>
      </c>
      <c r="I16" s="24">
        <f t="shared" si="6"/>
        <v>749.01641633065265</v>
      </c>
      <c r="J16" s="24">
        <f t="shared" si="6"/>
        <v>836.67011338444922</v>
      </c>
      <c r="K16" s="23">
        <f t="shared" ref="K16:K23" si="7">(H16/C16)^(1/27)-1</f>
        <v>5.3521094749042764E-3</v>
      </c>
      <c r="L16" s="23">
        <f>(I16/C16)^(1/27)-1</f>
        <v>3.1946024573712428E-3</v>
      </c>
      <c r="M16" s="23">
        <f>(J16/C16)^(1/27)-1</f>
        <v>7.3149857516141559E-3</v>
      </c>
    </row>
    <row r="17" spans="2:13" x14ac:dyDescent="0.2">
      <c r="B17" s="58" t="s">
        <v>7</v>
      </c>
      <c r="C17" s="63">
        <v>125.5</v>
      </c>
      <c r="D17" s="63">
        <v>127.71768710700425</v>
      </c>
      <c r="E17" s="63">
        <v>132.42857154118153</v>
      </c>
      <c r="F17" s="63">
        <v>137.1394559753588</v>
      </c>
      <c r="G17" s="63">
        <v>141.85034040953607</v>
      </c>
      <c r="H17" s="63">
        <v>146.56122484371346</v>
      </c>
      <c r="I17" s="59">
        <v>135</v>
      </c>
      <c r="J17" s="59">
        <v>154</v>
      </c>
      <c r="K17" s="60">
        <f t="shared" si="7"/>
        <v>5.7623722804704958E-3</v>
      </c>
      <c r="L17" s="60">
        <f t="shared" ref="L17:L23" si="8">(I17/C17)^(1/27)-1</f>
        <v>2.7062114886595712E-3</v>
      </c>
      <c r="M17" s="60">
        <f t="shared" ref="M17:M23" si="9">(J17/C17)^(1/27)-1</f>
        <v>7.6083099518431396E-3</v>
      </c>
    </row>
    <row r="18" spans="2:13" x14ac:dyDescent="0.2">
      <c r="B18" s="18" t="s">
        <v>8</v>
      </c>
      <c r="C18" s="22">
        <v>366.79162709173113</v>
      </c>
      <c r="D18" s="22">
        <v>360.92946444993004</v>
      </c>
      <c r="E18" s="22">
        <v>390.37190586235295</v>
      </c>
      <c r="F18" s="22">
        <v>407.33757657850231</v>
      </c>
      <c r="G18" s="22">
        <v>414.51895871340048</v>
      </c>
      <c r="H18" s="22">
        <v>424.77085248582893</v>
      </c>
      <c r="I18" s="24">
        <v>400.91349595062178</v>
      </c>
      <c r="J18" s="24">
        <v>442.64279035243254</v>
      </c>
      <c r="K18" s="23">
        <f t="shared" si="7"/>
        <v>5.4502037880390652E-3</v>
      </c>
      <c r="L18" s="23">
        <f t="shared" si="8"/>
        <v>3.299942862489802E-3</v>
      </c>
      <c r="M18" s="23">
        <f t="shared" si="9"/>
        <v>6.9861116396126022E-3</v>
      </c>
    </row>
    <row r="19" spans="2:13" x14ac:dyDescent="0.2">
      <c r="B19" s="58" t="s">
        <v>9</v>
      </c>
      <c r="C19" s="63">
        <v>120.26077446510786</v>
      </c>
      <c r="D19" s="63">
        <v>103.6912334268638</v>
      </c>
      <c r="E19" s="63">
        <v>101.83343149904869</v>
      </c>
      <c r="F19" s="63">
        <v>103.58685712354723</v>
      </c>
      <c r="G19" s="63">
        <v>102.15681965207041</v>
      </c>
      <c r="H19" s="63">
        <v>103.64817610000003</v>
      </c>
      <c r="I19" s="59">
        <v>103.56916780000002</v>
      </c>
      <c r="J19" s="59">
        <v>106.88011896888746</v>
      </c>
      <c r="K19" s="60">
        <f t="shared" si="7"/>
        <v>-5.4908058023187545E-3</v>
      </c>
      <c r="L19" s="60">
        <f t="shared" si="8"/>
        <v>-5.5188934608603191E-3</v>
      </c>
      <c r="M19" s="60">
        <f t="shared" si="9"/>
        <v>-4.3591630954237237E-3</v>
      </c>
    </row>
    <row r="20" spans="2:13" x14ac:dyDescent="0.2">
      <c r="B20" s="18" t="s">
        <v>10</v>
      </c>
      <c r="C20" s="22">
        <v>45.019394957776797</v>
      </c>
      <c r="D20" s="22">
        <v>57.781414745807439</v>
      </c>
      <c r="E20" s="22">
        <v>58.172887745440278</v>
      </c>
      <c r="F20" s="22">
        <v>59.686583344020598</v>
      </c>
      <c r="G20" s="22">
        <v>65.27159813878248</v>
      </c>
      <c r="H20" s="22">
        <v>73.101058131439316</v>
      </c>
      <c r="I20" s="24">
        <v>63.940589940030812</v>
      </c>
      <c r="J20" s="24">
        <v>76.630187223129383</v>
      </c>
      <c r="K20" s="23">
        <f t="shared" si="7"/>
        <v>1.8115819408110356E-2</v>
      </c>
      <c r="L20" s="23">
        <f t="shared" si="8"/>
        <v>1.3079650889443073E-2</v>
      </c>
      <c r="M20" s="23">
        <f t="shared" si="9"/>
        <v>1.9895238354991518E-2</v>
      </c>
    </row>
    <row r="21" spans="2:13" x14ac:dyDescent="0.2">
      <c r="B21" s="58" t="s">
        <v>11</v>
      </c>
      <c r="C21" s="63">
        <v>15.7036</v>
      </c>
      <c r="D21" s="63">
        <v>16.555</v>
      </c>
      <c r="E21" s="63">
        <v>16.752800000000001</v>
      </c>
      <c r="F21" s="63">
        <v>17.105400000000003</v>
      </c>
      <c r="G21" s="63">
        <v>17.793400000000002</v>
      </c>
      <c r="H21" s="63">
        <v>18.653400000000001</v>
      </c>
      <c r="I21" s="59">
        <v>18.653400000000001</v>
      </c>
      <c r="J21" s="59">
        <v>21.242000000000001</v>
      </c>
      <c r="K21" s="60">
        <f t="shared" si="7"/>
        <v>6.3958648839552712E-3</v>
      </c>
      <c r="L21" s="60">
        <f t="shared" si="8"/>
        <v>6.3958648839552712E-3</v>
      </c>
      <c r="M21" s="60">
        <f t="shared" si="9"/>
        <v>1.1251357882013258E-2</v>
      </c>
    </row>
    <row r="22" spans="2:13" x14ac:dyDescent="0.2">
      <c r="B22" s="18" t="s">
        <v>12</v>
      </c>
      <c r="C22" s="22">
        <v>10.521892803371498</v>
      </c>
      <c r="D22" s="22">
        <v>9.0575334268637953</v>
      </c>
      <c r="E22" s="22">
        <v>9.4089314990486752</v>
      </c>
      <c r="F22" s="22">
        <v>11.441479624542803</v>
      </c>
      <c r="G22" s="22">
        <v>13.796995652070402</v>
      </c>
      <c r="H22" s="22">
        <v>17.545693900000003</v>
      </c>
      <c r="I22" s="24">
        <v>17.568817000000003</v>
      </c>
      <c r="J22" s="24">
        <v>19.6546658</v>
      </c>
      <c r="K22" s="23">
        <f t="shared" si="7"/>
        <v>1.9119383902843623E-2</v>
      </c>
      <c r="L22" s="23">
        <f>(I22/C22)^(1/27)-1</f>
        <v>1.9169095919585377E-2</v>
      </c>
      <c r="M22" s="23">
        <f>(J22/C22)^(1/27)-1</f>
        <v>2.3412711863888491E-2</v>
      </c>
    </row>
    <row r="23" spans="2:13" x14ac:dyDescent="0.2">
      <c r="B23" s="58" t="s">
        <v>13</v>
      </c>
      <c r="C23" s="63">
        <v>3.4155925365108399</v>
      </c>
      <c r="D23" s="63">
        <v>2.6863463470900002</v>
      </c>
      <c r="E23" s="63">
        <v>4.105031895999999</v>
      </c>
      <c r="F23" s="63">
        <v>5.6311770759999993</v>
      </c>
      <c r="G23" s="63">
        <v>7.2600186399999984</v>
      </c>
      <c r="H23" s="63">
        <v>9.4673619599999963</v>
      </c>
      <c r="I23" s="59">
        <v>9.3709456399999986</v>
      </c>
      <c r="J23" s="59">
        <v>15.620351039999997</v>
      </c>
      <c r="K23" s="60">
        <f t="shared" si="7"/>
        <v>3.8481171601478126E-2</v>
      </c>
      <c r="L23" s="60">
        <f t="shared" si="8"/>
        <v>3.8087535433509956E-2</v>
      </c>
      <c r="M23" s="60">
        <f t="shared" si="9"/>
        <v>5.7919854723970765E-2</v>
      </c>
    </row>
    <row r="25" spans="2:13" x14ac:dyDescent="0.2">
      <c r="B25" s="17" t="s">
        <v>105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1057.5989999999999</v>
      </c>
      <c r="D28" s="63">
        <f t="shared" ref="D28:J28" si="10">SUM(D29:D35)</f>
        <v>1098.5216564400378</v>
      </c>
      <c r="E28" s="63">
        <f t="shared" si="10"/>
        <v>1170.2803038808211</v>
      </c>
      <c r="F28" s="63">
        <f t="shared" si="10"/>
        <v>1234.819918138892</v>
      </c>
      <c r="G28" s="63">
        <f t="shared" si="10"/>
        <v>1309.6094613124469</v>
      </c>
      <c r="H28" s="63">
        <f t="shared" si="10"/>
        <v>1379.6462852690906</v>
      </c>
      <c r="I28" s="63">
        <f t="shared" si="10"/>
        <v>1289.9964986105074</v>
      </c>
      <c r="J28" s="63">
        <f t="shared" si="10"/>
        <v>1509.968777886236</v>
      </c>
      <c r="K28" s="60">
        <f t="shared" ref="K28:K35" si="11">(H28/C28)^(1/27)-1</f>
        <v>9.8940293898990284E-3</v>
      </c>
      <c r="L28" s="60">
        <f>(I28/C28)^(1/27)-1</f>
        <v>7.3841015864937187E-3</v>
      </c>
      <c r="M28" s="60">
        <f>(J28/C28)^(1/27)-1</f>
        <v>1.3275785398849216E-2</v>
      </c>
    </row>
    <row r="29" spans="2:13" x14ac:dyDescent="0.2">
      <c r="B29" s="21" t="s">
        <v>7</v>
      </c>
      <c r="C29" s="22">
        <v>8.7059999999999995</v>
      </c>
      <c r="D29" s="22">
        <v>5.4411537856910046</v>
      </c>
      <c r="E29" s="22">
        <v>4.0326173677165196</v>
      </c>
      <c r="F29" s="22">
        <v>2.9601620692442623</v>
      </c>
      <c r="G29" s="22">
        <v>2.1840793360231969</v>
      </c>
      <c r="H29" s="22">
        <v>1.600696902901346</v>
      </c>
      <c r="I29" s="22">
        <v>1.49668318765971</v>
      </c>
      <c r="J29" s="22">
        <v>1.7726852252988163</v>
      </c>
      <c r="K29" s="23">
        <f t="shared" si="11"/>
        <v>-6.0798223758144365E-2</v>
      </c>
      <c r="L29" s="23">
        <f t="shared" ref="L29:L35" si="12">(I29/C29)^(1/27)-1</f>
        <v>-6.3132457432761857E-2</v>
      </c>
      <c r="M29" s="23">
        <f t="shared" ref="M29:M35" si="13">(J29/C29)^(1/27)-1</f>
        <v>-5.7241449320790783E-2</v>
      </c>
    </row>
    <row r="30" spans="2:13" x14ac:dyDescent="0.2">
      <c r="B30" s="64" t="s">
        <v>8</v>
      </c>
      <c r="C30" s="63">
        <v>518.01748427344671</v>
      </c>
      <c r="D30" s="63">
        <v>498.02724009955563</v>
      </c>
      <c r="E30" s="63">
        <v>532.65864352607355</v>
      </c>
      <c r="F30" s="63">
        <v>561.03639529948759</v>
      </c>
      <c r="G30" s="63">
        <v>581.82337097228105</v>
      </c>
      <c r="H30" s="63">
        <v>586.18655692269408</v>
      </c>
      <c r="I30" s="63">
        <v>542.55329182324863</v>
      </c>
      <c r="J30" s="63">
        <v>678.9807206878703</v>
      </c>
      <c r="K30" s="60">
        <f t="shared" si="11"/>
        <v>4.5893545449604556E-3</v>
      </c>
      <c r="L30" s="60">
        <f t="shared" si="12"/>
        <v>1.7154444814524439E-3</v>
      </c>
      <c r="M30" s="60">
        <f t="shared" si="13"/>
        <v>1.0072004543381308E-2</v>
      </c>
    </row>
    <row r="31" spans="2:13" x14ac:dyDescent="0.2">
      <c r="B31" s="21" t="s">
        <v>9</v>
      </c>
      <c r="C31" s="22">
        <v>161.876</v>
      </c>
      <c r="D31" s="22">
        <v>146.55080295303168</v>
      </c>
      <c r="E31" s="22">
        <v>149.88870063615775</v>
      </c>
      <c r="F31" s="22">
        <v>150.72795213385803</v>
      </c>
      <c r="G31" s="22">
        <v>148.97530065262583</v>
      </c>
      <c r="H31" s="22">
        <v>142.77367105056544</v>
      </c>
      <c r="I31" s="22">
        <v>132.14619867918532</v>
      </c>
      <c r="J31" s="22">
        <v>165.37494577507061</v>
      </c>
      <c r="K31" s="23">
        <f t="shared" si="11"/>
        <v>-4.6399410789217388E-3</v>
      </c>
      <c r="L31" s="23">
        <f t="shared" si="12"/>
        <v>-7.4874481495527112E-3</v>
      </c>
      <c r="M31" s="23">
        <f t="shared" si="13"/>
        <v>7.9233908688136623E-4</v>
      </c>
    </row>
    <row r="32" spans="2:13" x14ac:dyDescent="0.2">
      <c r="B32" s="64" t="s">
        <v>10</v>
      </c>
      <c r="C32" s="63">
        <v>172.50800000000001</v>
      </c>
      <c r="D32" s="63">
        <v>221.4</v>
      </c>
      <c r="E32" s="63">
        <v>222.9</v>
      </c>
      <c r="F32" s="63">
        <v>228.7</v>
      </c>
      <c r="G32" s="63">
        <v>250.10000000000002</v>
      </c>
      <c r="H32" s="63">
        <v>280.10000000000002</v>
      </c>
      <c r="I32" s="63">
        <v>245</v>
      </c>
      <c r="J32" s="63">
        <v>293.6225</v>
      </c>
      <c r="K32" s="60">
        <f t="shared" si="11"/>
        <v>1.8114070673660887E-2</v>
      </c>
      <c r="L32" s="60">
        <f t="shared" si="12"/>
        <v>1.3077910805209259E-2</v>
      </c>
      <c r="M32" s="60">
        <f t="shared" si="13"/>
        <v>1.989348656417933E-2</v>
      </c>
    </row>
    <row r="33" spans="2:13" x14ac:dyDescent="0.2">
      <c r="B33" s="21" t="s">
        <v>11</v>
      </c>
      <c r="C33" s="22">
        <v>181.15100000000001</v>
      </c>
      <c r="D33" s="22">
        <v>198</v>
      </c>
      <c r="E33" s="22">
        <v>208</v>
      </c>
      <c r="F33" s="22">
        <v>215</v>
      </c>
      <c r="G33" s="22">
        <v>222</v>
      </c>
      <c r="H33" s="22">
        <v>222</v>
      </c>
      <c r="I33" s="22">
        <v>222</v>
      </c>
      <c r="J33" s="22">
        <v>222</v>
      </c>
      <c r="K33" s="23">
        <f t="shared" si="11"/>
        <v>7.5597817343540097E-3</v>
      </c>
      <c r="L33" s="23">
        <f t="shared" si="12"/>
        <v>7.5597817343540097E-3</v>
      </c>
      <c r="M33" s="23">
        <f t="shared" si="13"/>
        <v>7.5597817343540097E-3</v>
      </c>
    </row>
    <row r="34" spans="2:13" x14ac:dyDescent="0.2">
      <c r="B34" s="64" t="s">
        <v>12</v>
      </c>
      <c r="C34" s="63">
        <v>2.9249999999999998</v>
      </c>
      <c r="D34" s="63">
        <v>2.8950060441592473</v>
      </c>
      <c r="E34" s="63">
        <v>3.3159726705201296</v>
      </c>
      <c r="F34" s="63">
        <v>4.4525468641011487</v>
      </c>
      <c r="G34" s="63">
        <v>5.9280417894039319</v>
      </c>
      <c r="H34" s="63">
        <v>8.3233393619521969</v>
      </c>
      <c r="I34" s="63">
        <v>8.3343085153807976</v>
      </c>
      <c r="J34" s="63">
        <v>9.3237950252372546</v>
      </c>
      <c r="K34" s="60">
        <f t="shared" si="11"/>
        <v>3.9492057276787396E-2</v>
      </c>
      <c r="L34" s="60">
        <f t="shared" si="12"/>
        <v>3.9542763060006259E-2</v>
      </c>
      <c r="M34" s="60">
        <f t="shared" si="13"/>
        <v>4.3871210872806321E-2</v>
      </c>
    </row>
    <row r="35" spans="2:13" x14ac:dyDescent="0.2">
      <c r="B35" s="18" t="s">
        <v>13</v>
      </c>
      <c r="C35" s="24">
        <v>12.415515726553267</v>
      </c>
      <c r="D35" s="24">
        <v>26.207453557600076</v>
      </c>
      <c r="E35" s="24">
        <v>49.484369680353289</v>
      </c>
      <c r="F35" s="24">
        <v>71.94286177220107</v>
      </c>
      <c r="G35" s="24">
        <v>98.59866856211292</v>
      </c>
      <c r="H35" s="24">
        <v>138.6620210309776</v>
      </c>
      <c r="I35" s="24">
        <v>138.46601640503295</v>
      </c>
      <c r="J35" s="24">
        <v>138.8941311727589</v>
      </c>
      <c r="K35" s="23">
        <f t="shared" si="11"/>
        <v>9.3489322612580139E-2</v>
      </c>
      <c r="L35" s="23">
        <f t="shared" si="12"/>
        <v>9.3432035711557226E-2</v>
      </c>
      <c r="M35" s="23">
        <f t="shared" si="13"/>
        <v>9.3557061426727151E-2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144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7715.8532140018151</v>
      </c>
      <c r="D6" s="24">
        <v>8450.3805851087127</v>
      </c>
      <c r="E6" s="24">
        <v>9023.9713719804786</v>
      </c>
      <c r="F6" s="24">
        <v>9551.6497555561473</v>
      </c>
      <c r="G6" s="24">
        <v>10026.603896966513</v>
      </c>
      <c r="H6" s="24">
        <v>10436.476794301188</v>
      </c>
      <c r="I6" s="24">
        <v>9735.3966093616909</v>
      </c>
      <c r="J6" s="24">
        <v>10890.2464683735</v>
      </c>
      <c r="K6" s="23">
        <f t="shared" ref="K6:K7" si="0">(H6/C6)^(1/27)-1</f>
        <v>1.124909620010528E-2</v>
      </c>
      <c r="L6" s="23">
        <f>(I6/C6)^(1/27)-1</f>
        <v>8.6479686417595403E-3</v>
      </c>
      <c r="M6" s="23">
        <f>(J6/C6)^(1/27)-1</f>
        <v>1.2844400735237738E-2</v>
      </c>
    </row>
    <row r="7" spans="2:13" x14ac:dyDescent="0.2">
      <c r="B7" s="58" t="s">
        <v>1</v>
      </c>
      <c r="C7" s="59">
        <v>204.56746100000001</v>
      </c>
      <c r="D7" s="59">
        <v>206.617751</v>
      </c>
      <c r="E7" s="59">
        <v>206.82914400000001</v>
      </c>
      <c r="F7" s="59">
        <v>206.23061799999999</v>
      </c>
      <c r="G7" s="59">
        <v>204.82383899999999</v>
      </c>
      <c r="H7" s="59">
        <v>202.612819</v>
      </c>
      <c r="I7" s="59">
        <v>202.612819</v>
      </c>
      <c r="J7" s="65">
        <v>202.612819</v>
      </c>
      <c r="K7" s="23">
        <f t="shared" si="0"/>
        <v>-3.5552720940768001E-4</v>
      </c>
      <c r="L7" s="60">
        <f t="shared" ref="L7:L11" si="1">(I7/C7)^(1/27)-1</f>
        <v>-3.5552720940768001E-4</v>
      </c>
      <c r="M7" s="60">
        <f t="shared" ref="M7:M11" si="2">(J7/C7)^(1/27)-1</f>
        <v>-3.5552720940768001E-4</v>
      </c>
    </row>
    <row r="8" spans="2:13" x14ac:dyDescent="0.2">
      <c r="B8" s="18" t="s">
        <v>2</v>
      </c>
      <c r="C8" s="24">
        <f>C6*1000/C7</f>
        <v>37717.891087291806</v>
      </c>
      <c r="D8" s="24">
        <f t="shared" ref="D8:J8" si="3">D6*1000/D7</f>
        <v>40898.618556295834</v>
      </c>
      <c r="E8" s="24">
        <f t="shared" si="3"/>
        <v>43630.076484677993</v>
      </c>
      <c r="F8" s="24">
        <f t="shared" si="3"/>
        <v>46315.38152863484</v>
      </c>
      <c r="G8" s="24">
        <f t="shared" si="3"/>
        <v>48952.328722666476</v>
      </c>
      <c r="H8" s="24">
        <f t="shared" si="3"/>
        <v>51509.45949920961</v>
      </c>
      <c r="I8" s="24">
        <f t="shared" si="3"/>
        <v>48049.262911453254</v>
      </c>
      <c r="J8" s="24">
        <f t="shared" si="3"/>
        <v>53749.049651066249</v>
      </c>
      <c r="K8" s="23">
        <f>(H8/C8)^(1/27)-1</f>
        <v>1.1608750636231457E-2</v>
      </c>
      <c r="L8" s="23">
        <f t="shared" si="1"/>
        <v>9.0066979773650857E-3</v>
      </c>
      <c r="M8" s="23">
        <f t="shared" si="2"/>
        <v>1.3204622547250855E-2</v>
      </c>
    </row>
    <row r="9" spans="2:13" x14ac:dyDescent="0.2">
      <c r="B9" s="58" t="s">
        <v>3</v>
      </c>
      <c r="C9" s="61">
        <f>C16/C6</f>
        <v>0.11606226105687413</v>
      </c>
      <c r="D9" s="62">
        <f t="shared" ref="D9:J9" si="4">D16/D6</f>
        <v>0.10451042300629197</v>
      </c>
      <c r="E9" s="62">
        <f t="shared" si="4"/>
        <v>9.6823111694455496E-2</v>
      </c>
      <c r="F9" s="62">
        <f t="shared" si="4"/>
        <v>8.991435912928003E-2</v>
      </c>
      <c r="G9" s="62">
        <f t="shared" si="4"/>
        <v>8.3664250860320852E-2</v>
      </c>
      <c r="H9" s="62">
        <f t="shared" si="4"/>
        <v>7.7979535027763253E-2</v>
      </c>
      <c r="I9" s="61">
        <f t="shared" si="4"/>
        <v>8.2129549640172356E-2</v>
      </c>
      <c r="J9" s="61">
        <f t="shared" si="4"/>
        <v>7.5534008512939538E-2</v>
      </c>
      <c r="K9" s="60">
        <f>(H9/C9)^(1/27)-1</f>
        <v>-1.4620962519287684E-2</v>
      </c>
      <c r="L9" s="60">
        <f t="shared" si="1"/>
        <v>-1.2726798552076812E-2</v>
      </c>
      <c r="M9" s="60">
        <f t="shared" si="2"/>
        <v>-1.5783148776762679E-2</v>
      </c>
    </row>
    <row r="10" spans="2:13" x14ac:dyDescent="0.2">
      <c r="B10" s="18" t="s">
        <v>4</v>
      </c>
      <c r="C10" s="25">
        <f>C16/C7</f>
        <v>4.3776237218880079</v>
      </c>
      <c r="D10" s="26">
        <f t="shared" ref="D10:J10" si="5">D16/D7</f>
        <v>4.2743319256914605</v>
      </c>
      <c r="E10" s="26">
        <f t="shared" si="5"/>
        <v>4.2243997687136128</v>
      </c>
      <c r="F10" s="26">
        <f t="shared" si="5"/>
        <v>4.1644178479752956</v>
      </c>
      <c r="G10" s="26">
        <f t="shared" si="5"/>
        <v>4.0955599104500582</v>
      </c>
      <c r="H10" s="26">
        <f t="shared" si="5"/>
        <v>4.0166837012797689</v>
      </c>
      <c r="I10" s="25">
        <f t="shared" si="5"/>
        <v>3.946264323459892</v>
      </c>
      <c r="J10" s="25">
        <f t="shared" si="5"/>
        <v>4.0598811739060476</v>
      </c>
      <c r="K10" s="23">
        <f>(H10/C10)^(1/27)-1</f>
        <v>-3.1819429910043828E-3</v>
      </c>
      <c r="L10" s="23">
        <f t="shared" si="1"/>
        <v>-3.8347270054889249E-3</v>
      </c>
      <c r="M10" s="23">
        <f t="shared" si="2"/>
        <v>-2.7869367517160404E-3</v>
      </c>
    </row>
    <row r="11" spans="2:13" x14ac:dyDescent="0.2">
      <c r="B11" s="58" t="s">
        <v>5</v>
      </c>
      <c r="C11" s="59">
        <v>2369.4499879761233</v>
      </c>
      <c r="D11" s="63">
        <v>2154.4263534153511</v>
      </c>
      <c r="E11" s="63">
        <v>2038.7896482011215</v>
      </c>
      <c r="F11" s="63">
        <v>1926.9897806253512</v>
      </c>
      <c r="G11" s="63">
        <v>1803.4559548119864</v>
      </c>
      <c r="H11" s="63">
        <v>1684.1802488283752</v>
      </c>
      <c r="I11" s="59">
        <v>1675.5328093651492</v>
      </c>
      <c r="J11" s="59">
        <v>1674.8730712838887</v>
      </c>
      <c r="K11" s="60">
        <f>(H11/C11)^(1/27)-1</f>
        <v>-1.2564068012629881E-2</v>
      </c>
      <c r="L11" s="60">
        <f t="shared" si="1"/>
        <v>-1.2752311543567596E-2</v>
      </c>
      <c r="M11" s="60">
        <f t="shared" si="2"/>
        <v>-1.2766711571221445E-2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145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895.51936999999998</v>
      </c>
      <c r="D16" s="24">
        <f t="shared" ref="D16:J16" si="6">SUM(D17:D23)</f>
        <v>883.15284951386866</v>
      </c>
      <c r="E16" s="24">
        <f t="shared" si="6"/>
        <v>873.72898807683464</v>
      </c>
      <c r="F16" s="24">
        <f t="shared" si="6"/>
        <v>858.83046639817519</v>
      </c>
      <c r="G16" s="24">
        <f t="shared" si="6"/>
        <v>838.86830371287704</v>
      </c>
      <c r="H16" s="24">
        <f t="shared" si="6"/>
        <v>813.83160774764792</v>
      </c>
      <c r="I16" s="24">
        <f t="shared" si="6"/>
        <v>799.56373909533659</v>
      </c>
      <c r="J16" s="24">
        <f t="shared" si="6"/>
        <v>822.58396945013362</v>
      </c>
      <c r="K16" s="23">
        <f t="shared" ref="K16:K23" si="7">(H16/C16)^(1/27)-1</f>
        <v>-3.5363389331000139E-3</v>
      </c>
      <c r="L16" s="23">
        <f>(I16/C16)^(1/27)-1</f>
        <v>-4.1888908651055434E-3</v>
      </c>
      <c r="M16" s="23">
        <f>(J16/C16)^(1/27)-1</f>
        <v>-3.1414731292775944E-3</v>
      </c>
    </row>
    <row r="17" spans="2:13" x14ac:dyDescent="0.2">
      <c r="B17" s="58" t="s">
        <v>7</v>
      </c>
      <c r="C17" s="59">
        <v>379.77199999999999</v>
      </c>
      <c r="D17" s="59">
        <v>347.52709260938138</v>
      </c>
      <c r="E17" s="59">
        <v>328.41297027059443</v>
      </c>
      <c r="F17" s="59">
        <v>301.60581522800658</v>
      </c>
      <c r="G17" s="59">
        <v>276.02646764277443</v>
      </c>
      <c r="H17" s="59">
        <v>251.74873480539011</v>
      </c>
      <c r="I17" s="59">
        <v>235.76676124576255</v>
      </c>
      <c r="J17" s="59">
        <v>250.32076051854892</v>
      </c>
      <c r="K17" s="60">
        <f t="shared" si="7"/>
        <v>-1.5112040871927857E-2</v>
      </c>
      <c r="L17" s="60">
        <f t="shared" ref="L17:L23" si="8">(I17/C17)^(1/27)-1</f>
        <v>-1.7501630390939549E-2</v>
      </c>
      <c r="M17" s="60">
        <f t="shared" ref="M17:M23" si="9">(J17/C17)^(1/27)-1</f>
        <v>-1.5319515519045979E-2</v>
      </c>
    </row>
    <row r="18" spans="2:13" x14ac:dyDescent="0.2">
      <c r="B18" s="18" t="s">
        <v>8</v>
      </c>
      <c r="C18" s="24">
        <v>187.56400000000002</v>
      </c>
      <c r="D18" s="24">
        <v>167.57168372475442</v>
      </c>
      <c r="E18" s="24">
        <v>166.13891030415235</v>
      </c>
      <c r="F18" s="24">
        <v>172.69236509031811</v>
      </c>
      <c r="G18" s="24">
        <v>170.15251598869588</v>
      </c>
      <c r="H18" s="24">
        <v>163.85751011137546</v>
      </c>
      <c r="I18" s="24">
        <v>166.85871342079682</v>
      </c>
      <c r="J18" s="57">
        <v>169.25660580270602</v>
      </c>
      <c r="K18" s="23">
        <f t="shared" si="7"/>
        <v>-4.9920503563434249E-3</v>
      </c>
      <c r="L18" s="23">
        <f t="shared" si="8"/>
        <v>-4.3229510154808581E-3</v>
      </c>
      <c r="M18" s="23">
        <f t="shared" si="9"/>
        <v>-3.7966329991344638E-3</v>
      </c>
    </row>
    <row r="19" spans="2:13" x14ac:dyDescent="0.2">
      <c r="B19" s="58" t="s">
        <v>9</v>
      </c>
      <c r="C19" s="59">
        <v>246.35599999999999</v>
      </c>
      <c r="D19" s="59">
        <v>224.29716984184017</v>
      </c>
      <c r="E19" s="59">
        <v>209.74549610553146</v>
      </c>
      <c r="F19" s="59">
        <v>196.62674349649603</v>
      </c>
      <c r="G19" s="59">
        <v>184.74360150598102</v>
      </c>
      <c r="H19" s="59">
        <v>173.92022579853091</v>
      </c>
      <c r="I19" s="59">
        <v>178.47718607493914</v>
      </c>
      <c r="J19" s="59">
        <v>167.12517809866554</v>
      </c>
      <c r="K19" s="60">
        <f t="shared" si="7"/>
        <v>-1.2812797874955373E-2</v>
      </c>
      <c r="L19" s="60">
        <f t="shared" si="8"/>
        <v>-1.1866690303746208E-2</v>
      </c>
      <c r="M19" s="60">
        <f t="shared" si="9"/>
        <v>-1.4268870547984203E-2</v>
      </c>
    </row>
    <row r="20" spans="2:13" x14ac:dyDescent="0.2">
      <c r="B20" s="18" t="s">
        <v>10</v>
      </c>
      <c r="C20" s="24">
        <v>38.592370000000003</v>
      </c>
      <c r="D20" s="24">
        <v>88.915181537835096</v>
      </c>
      <c r="E20" s="24">
        <v>106.95690527980729</v>
      </c>
      <c r="F20" s="24">
        <v>119.2707782390125</v>
      </c>
      <c r="G20" s="24">
        <v>133.87199793743062</v>
      </c>
      <c r="H20" s="24">
        <v>145.16266949999999</v>
      </c>
      <c r="I20" s="24">
        <v>141.30839550000002</v>
      </c>
      <c r="J20" s="24">
        <v>151.26070949999999</v>
      </c>
      <c r="K20" s="23">
        <f t="shared" si="7"/>
        <v>5.0290382689360369E-2</v>
      </c>
      <c r="L20" s="23">
        <f t="shared" si="8"/>
        <v>4.9244104330208538E-2</v>
      </c>
      <c r="M20" s="23">
        <f t="shared" si="9"/>
        <v>5.1892320685624993E-2</v>
      </c>
    </row>
    <row r="21" spans="2:13" x14ac:dyDescent="0.2">
      <c r="B21" s="58" t="s">
        <v>11</v>
      </c>
      <c r="C21" s="59">
        <v>10.626999999999999</v>
      </c>
      <c r="D21" s="59">
        <v>10.74277933288262</v>
      </c>
      <c r="E21" s="59">
        <v>10.820979732734013</v>
      </c>
      <c r="F21" s="59">
        <v>10.899003976760214</v>
      </c>
      <c r="G21" s="59">
        <v>10.976849902224087</v>
      </c>
      <c r="H21" s="59">
        <v>11.054515442248698</v>
      </c>
      <c r="I21" s="59">
        <v>11.034051572125167</v>
      </c>
      <c r="J21" s="59">
        <v>11.056792997198883</v>
      </c>
      <c r="K21" s="60">
        <f t="shared" si="7"/>
        <v>1.4618470660674454E-3</v>
      </c>
      <c r="L21" s="60">
        <f t="shared" si="8"/>
        <v>1.3931234360320399E-3</v>
      </c>
      <c r="M21" s="60">
        <f t="shared" si="9"/>
        <v>1.4694881807788551E-3</v>
      </c>
    </row>
    <row r="22" spans="2:13" x14ac:dyDescent="0.2">
      <c r="B22" s="18" t="s">
        <v>12</v>
      </c>
      <c r="C22" s="24">
        <v>22.050999999999998</v>
      </c>
      <c r="D22" s="24">
        <v>24.177759174754481</v>
      </c>
      <c r="E22" s="24">
        <v>26.623675189440412</v>
      </c>
      <c r="F22" s="24">
        <v>28.730907744228158</v>
      </c>
      <c r="G22" s="24">
        <v>30.500134663093835</v>
      </c>
      <c r="H22" s="24">
        <v>31.941582433231243</v>
      </c>
      <c r="I22" s="24">
        <v>32.634766397637897</v>
      </c>
      <c r="J22" s="24">
        <v>36.172403222305704</v>
      </c>
      <c r="K22" s="23">
        <f t="shared" si="7"/>
        <v>1.3818709012033858E-2</v>
      </c>
      <c r="L22" s="23">
        <f>(I22/C22)^(1/27)-1</f>
        <v>1.4625184023418392E-2</v>
      </c>
      <c r="M22" s="23">
        <f>(J22/C22)^(1/27)-1</f>
        <v>1.8500101976379524E-2</v>
      </c>
    </row>
    <row r="23" spans="2:13" x14ac:dyDescent="0.2">
      <c r="B23" s="58" t="s">
        <v>13</v>
      </c>
      <c r="C23" s="59">
        <v>10.557</v>
      </c>
      <c r="D23" s="59">
        <v>19.921183292420544</v>
      </c>
      <c r="E23" s="59">
        <v>25.030051194574725</v>
      </c>
      <c r="F23" s="59">
        <v>29.004852623353571</v>
      </c>
      <c r="G23" s="59">
        <v>32.596736072677224</v>
      </c>
      <c r="H23" s="59">
        <v>36.146369656871514</v>
      </c>
      <c r="I23" s="59">
        <v>33.483864884075068</v>
      </c>
      <c r="J23" s="59">
        <v>37.391519310708688</v>
      </c>
      <c r="K23" s="60">
        <f t="shared" si="7"/>
        <v>4.663966953982035E-2</v>
      </c>
      <c r="L23" s="60">
        <f t="shared" si="8"/>
        <v>4.3677891218515841E-2</v>
      </c>
      <c r="M23" s="60">
        <f t="shared" si="9"/>
        <v>4.7953343924584724E-2</v>
      </c>
    </row>
    <row r="25" spans="2:13" x14ac:dyDescent="0.2">
      <c r="B25" s="17" t="s">
        <v>146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1868.4349999999999</v>
      </c>
      <c r="D28" s="63">
        <f t="shared" ref="D28:J28" si="10">SUM(D29:D35)</f>
        <v>2018.4261150916218</v>
      </c>
      <c r="E28" s="63">
        <f t="shared" si="10"/>
        <v>2104.1678353882817</v>
      </c>
      <c r="F28" s="63">
        <f t="shared" si="10"/>
        <v>2175.8622458670275</v>
      </c>
      <c r="G28" s="63">
        <f t="shared" si="10"/>
        <v>2232.1535057754686</v>
      </c>
      <c r="H28" s="63">
        <f t="shared" si="10"/>
        <v>2270.5636902339652</v>
      </c>
      <c r="I28" s="63">
        <f t="shared" si="10"/>
        <v>2174.9373542978774</v>
      </c>
      <c r="J28" s="63">
        <f t="shared" si="10"/>
        <v>2332.7261872026352</v>
      </c>
      <c r="K28" s="60">
        <f t="shared" ref="K28:K35" si="11">(H28/C28)^(1/27)-1</f>
        <v>7.2456398431006708E-3</v>
      </c>
      <c r="L28" s="60">
        <f>(I28/C28)^(1/27)-1</f>
        <v>5.6417319807142707E-3</v>
      </c>
      <c r="M28" s="60">
        <f>(J28/C28)^(1/27)-1</f>
        <v>8.2537439805614454E-3</v>
      </c>
    </row>
    <row r="29" spans="2:13" x14ac:dyDescent="0.2">
      <c r="B29" s="21" t="s">
        <v>7</v>
      </c>
      <c r="C29" s="22">
        <v>174.733</v>
      </c>
      <c r="D29" s="22">
        <v>114.44288704130612</v>
      </c>
      <c r="E29" s="22">
        <v>84.691374432205023</v>
      </c>
      <c r="F29" s="22">
        <v>62.542040324728312</v>
      </c>
      <c r="G29" s="22">
        <v>46.12441644455744</v>
      </c>
      <c r="H29" s="22">
        <v>33.993198373358723</v>
      </c>
      <c r="I29" s="22">
        <v>33.356268271826202</v>
      </c>
      <c r="J29" s="22">
        <v>34.391554889714214</v>
      </c>
      <c r="K29" s="23">
        <f t="shared" si="11"/>
        <v>-5.8831680966713318E-2</v>
      </c>
      <c r="L29" s="23">
        <f t="shared" ref="L29:L35" si="12">(I29/C29)^(1/27)-1</f>
        <v>-5.9490781980705454E-2</v>
      </c>
      <c r="M29" s="23">
        <f t="shared" ref="M29:M35" si="13">(J29/C29)^(1/27)-1</f>
        <v>-5.8425476412460542E-2</v>
      </c>
    </row>
    <row r="30" spans="2:13" x14ac:dyDescent="0.2">
      <c r="B30" s="64" t="s">
        <v>8</v>
      </c>
      <c r="C30" s="63">
        <v>608.33900000000006</v>
      </c>
      <c r="D30" s="63">
        <v>592.90306444943099</v>
      </c>
      <c r="E30" s="63">
        <v>608.69429403157756</v>
      </c>
      <c r="F30" s="63">
        <v>635.29625667015171</v>
      </c>
      <c r="G30" s="63">
        <v>647.81088018918854</v>
      </c>
      <c r="H30" s="63">
        <v>650.96598906299778</v>
      </c>
      <c r="I30" s="63">
        <v>621.51728733851849</v>
      </c>
      <c r="J30" s="63">
        <v>661.12726070698932</v>
      </c>
      <c r="K30" s="60">
        <f t="shared" si="11"/>
        <v>2.511485707014538E-3</v>
      </c>
      <c r="L30" s="60">
        <f t="shared" si="12"/>
        <v>7.9407191195879356E-4</v>
      </c>
      <c r="M30" s="60">
        <f t="shared" si="13"/>
        <v>3.086756343681607E-3</v>
      </c>
    </row>
    <row r="31" spans="2:13" x14ac:dyDescent="0.2">
      <c r="B31" s="21" t="s">
        <v>9</v>
      </c>
      <c r="C31" s="22">
        <v>723.16499999999996</v>
      </c>
      <c r="D31" s="22">
        <v>674.49035117919402</v>
      </c>
      <c r="E31" s="22">
        <v>658.10261494153974</v>
      </c>
      <c r="F31" s="22">
        <v>641.844248362504</v>
      </c>
      <c r="G31" s="22">
        <v>611.89978000280212</v>
      </c>
      <c r="H31" s="22">
        <v>581.51522921444155</v>
      </c>
      <c r="I31" s="22">
        <v>550.31811453815317</v>
      </c>
      <c r="J31" s="22">
        <v>590.12014033399987</v>
      </c>
      <c r="K31" s="23">
        <f t="shared" si="11"/>
        <v>-8.041575498863418E-3</v>
      </c>
      <c r="L31" s="23">
        <f t="shared" si="12"/>
        <v>-1.006533207844007E-2</v>
      </c>
      <c r="M31" s="23">
        <f t="shared" si="13"/>
        <v>-7.5017671877792846E-3</v>
      </c>
    </row>
    <row r="32" spans="2:13" x14ac:dyDescent="0.2">
      <c r="B32" s="64" t="s">
        <v>10</v>
      </c>
      <c r="C32" s="63">
        <v>148.08699999999999</v>
      </c>
      <c r="D32" s="63">
        <v>340.69469013659057</v>
      </c>
      <c r="E32" s="63">
        <v>409.82483611942973</v>
      </c>
      <c r="F32" s="63">
        <v>457.00768003492681</v>
      </c>
      <c r="G32" s="63">
        <v>512.95490900900336</v>
      </c>
      <c r="H32" s="63">
        <v>556.21717067133557</v>
      </c>
      <c r="I32" s="63">
        <v>541.44881881712774</v>
      </c>
      <c r="J32" s="63">
        <v>579.58292005527494</v>
      </c>
      <c r="K32" s="60">
        <f t="shared" si="11"/>
        <v>5.0234309966038282E-2</v>
      </c>
      <c r="L32" s="60">
        <f t="shared" si="12"/>
        <v>4.9188087465416253E-2</v>
      </c>
      <c r="M32" s="60">
        <f t="shared" si="13"/>
        <v>5.1836162438311018E-2</v>
      </c>
    </row>
    <row r="33" spans="2:13" x14ac:dyDescent="0.2">
      <c r="B33" s="21" t="s">
        <v>11</v>
      </c>
      <c r="C33" s="22">
        <v>123.56700000000001</v>
      </c>
      <c r="D33" s="22">
        <v>124.91676919488273</v>
      </c>
      <c r="E33" s="22">
        <v>125.82609395747278</v>
      </c>
      <c r="F33" s="22">
        <v>126.73337036470738</v>
      </c>
      <c r="G33" s="22">
        <v>127.63857326792687</v>
      </c>
      <c r="H33" s="22">
        <v>128.5416786331532</v>
      </c>
      <c r="I33" s="22">
        <v>128.30372297133925</v>
      </c>
      <c r="J33" s="22">
        <v>128.56816224049658</v>
      </c>
      <c r="K33" s="23">
        <f t="shared" si="11"/>
        <v>1.4629090089985919E-3</v>
      </c>
      <c r="L33" s="23">
        <f t="shared" si="12"/>
        <v>1.3941846701064353E-3</v>
      </c>
      <c r="M33" s="23">
        <f t="shared" si="13"/>
        <v>1.4705502025338379E-3</v>
      </c>
    </row>
    <row r="34" spans="2:13" x14ac:dyDescent="0.2">
      <c r="B34" s="64" t="s">
        <v>12</v>
      </c>
      <c r="C34" s="63">
        <v>45.026000000000003</v>
      </c>
      <c r="D34" s="63">
        <v>50.288782372471204</v>
      </c>
      <c r="E34" s="63">
        <v>57.209651833217833</v>
      </c>
      <c r="F34" s="63">
        <v>63.778474381103457</v>
      </c>
      <c r="G34" s="63">
        <v>70.000227991697756</v>
      </c>
      <c r="H34" s="63">
        <v>75.899595928767909</v>
      </c>
      <c r="I34" s="63">
        <v>77.633680219335147</v>
      </c>
      <c r="J34" s="63">
        <v>86.428361954966206</v>
      </c>
      <c r="K34" s="60">
        <f t="shared" si="11"/>
        <v>1.9527899266679416E-2</v>
      </c>
      <c r="L34" s="60">
        <f t="shared" si="12"/>
        <v>2.0381261057637046E-2</v>
      </c>
      <c r="M34" s="60">
        <f t="shared" si="13"/>
        <v>2.4444951291896944E-2</v>
      </c>
    </row>
    <row r="35" spans="2:13" x14ac:dyDescent="0.2">
      <c r="B35" s="18" t="s">
        <v>13</v>
      </c>
      <c r="C35" s="24">
        <v>45.517999999999908</v>
      </c>
      <c r="D35" s="24">
        <v>120.68957071774611</v>
      </c>
      <c r="E35" s="24">
        <v>159.81897007283911</v>
      </c>
      <c r="F35" s="24">
        <v>188.66017572890587</v>
      </c>
      <c r="G35" s="24">
        <v>215.72471887029238</v>
      </c>
      <c r="H35" s="24">
        <v>243.43082834991037</v>
      </c>
      <c r="I35" s="24">
        <v>222.35946214157707</v>
      </c>
      <c r="J35" s="24">
        <v>252.50778702119379</v>
      </c>
      <c r="K35" s="23">
        <f t="shared" si="11"/>
        <v>6.4069730647419831E-2</v>
      </c>
      <c r="L35" s="23">
        <f t="shared" si="12"/>
        <v>6.0507622017138107E-2</v>
      </c>
      <c r="M35" s="23">
        <f t="shared" si="13"/>
        <v>6.551347971706889E-2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149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33158.23761563281</v>
      </c>
      <c r="D6" s="24">
        <v>49254.277092776909</v>
      </c>
      <c r="E6" s="24">
        <v>61986.348072019413</v>
      </c>
      <c r="F6" s="24">
        <v>75610.46422570484</v>
      </c>
      <c r="G6" s="24">
        <v>90062.354830410535</v>
      </c>
      <c r="H6" s="24">
        <v>104929.49511487132</v>
      </c>
      <c r="I6" s="24">
        <v>81422.64766512507</v>
      </c>
      <c r="J6" s="24">
        <v>126886.31232470063</v>
      </c>
      <c r="K6" s="23">
        <f t="shared" ref="K6:K7" si="0">(H6/C6)^(1/27)-1</f>
        <v>4.3589875698771374E-2</v>
      </c>
      <c r="L6" s="23">
        <f>(I6/C6)^(1/27)-1</f>
        <v>3.3832403174805847E-2</v>
      </c>
      <c r="M6" s="23">
        <f>(J6/C6)^(1/27)-1</f>
        <v>5.095966747672187E-2</v>
      </c>
    </row>
    <row r="7" spans="2:13" x14ac:dyDescent="0.2">
      <c r="B7" s="58" t="s">
        <v>1</v>
      </c>
      <c r="C7" s="59">
        <v>3748.5045540000001</v>
      </c>
      <c r="D7" s="59">
        <v>3999.5706650000002</v>
      </c>
      <c r="E7" s="59">
        <v>4149.7350859999997</v>
      </c>
      <c r="F7" s="59">
        <v>4275.024316</v>
      </c>
      <c r="G7" s="59">
        <v>4377.4720230000003</v>
      </c>
      <c r="H7" s="59">
        <v>4457.4084949999997</v>
      </c>
      <c r="I7" s="59">
        <v>4457.4084949999997</v>
      </c>
      <c r="J7" s="59">
        <v>4457.4084949999997</v>
      </c>
      <c r="K7" s="23">
        <f t="shared" si="0"/>
        <v>6.4358277078624404E-3</v>
      </c>
      <c r="L7" s="60">
        <f t="shared" ref="L7:L11" si="1">(I7/C7)^(1/27)-1</f>
        <v>6.4358277078624404E-3</v>
      </c>
      <c r="M7" s="60">
        <f t="shared" ref="M7:M11" si="2">(J7/C7)^(1/27)-1</f>
        <v>6.4358277078624404E-3</v>
      </c>
    </row>
    <row r="8" spans="2:13" x14ac:dyDescent="0.2">
      <c r="B8" s="18" t="s">
        <v>2</v>
      </c>
      <c r="C8" s="24">
        <f>C6*1000/C7</f>
        <v>8845.7242449525402</v>
      </c>
      <c r="D8" s="24">
        <f t="shared" ref="D8:J8" si="3">D6*1000/D7</f>
        <v>12314.891076634323</v>
      </c>
      <c r="E8" s="24">
        <f t="shared" si="3"/>
        <v>14937.422940838642</v>
      </c>
      <c r="F8" s="24">
        <f t="shared" si="3"/>
        <v>17686.557698097742</v>
      </c>
      <c r="G8" s="24">
        <f t="shared" si="3"/>
        <v>20574.056066425383</v>
      </c>
      <c r="H8" s="24">
        <f t="shared" si="3"/>
        <v>23540.470933407534</v>
      </c>
      <c r="I8" s="24">
        <f t="shared" si="3"/>
        <v>18266.813049882941</v>
      </c>
      <c r="J8" s="24">
        <f t="shared" si="3"/>
        <v>28466.386346917174</v>
      </c>
      <c r="K8" s="23">
        <f>(H8/C8)^(1/27)-1</f>
        <v>3.6916460014670305E-2</v>
      </c>
      <c r="L8" s="23">
        <f t="shared" si="1"/>
        <v>2.7221383333837279E-2</v>
      </c>
      <c r="M8" s="23">
        <f t="shared" si="2"/>
        <v>4.4239124386362016E-2</v>
      </c>
    </row>
    <row r="9" spans="2:13" x14ac:dyDescent="0.2">
      <c r="B9" s="58" t="s">
        <v>3</v>
      </c>
      <c r="C9" s="61">
        <f>C16/C6</f>
        <v>0.14444595818150191</v>
      </c>
      <c r="D9" s="61">
        <f t="shared" ref="D9:J9" si="4">D16/D6</f>
        <v>0.11635462714013951</v>
      </c>
      <c r="E9" s="61">
        <f t="shared" si="4"/>
        <v>0.10194268419689301</v>
      </c>
      <c r="F9" s="61">
        <f t="shared" si="4"/>
        <v>9.0554790079292707E-2</v>
      </c>
      <c r="G9" s="61">
        <f t="shared" si="4"/>
        <v>8.1379210340099248E-2</v>
      </c>
      <c r="H9" s="61">
        <f t="shared" si="4"/>
        <v>7.3975940612950333E-2</v>
      </c>
      <c r="I9" s="61">
        <f t="shared" si="4"/>
        <v>8.9046726951032745E-2</v>
      </c>
      <c r="J9" s="61">
        <f t="shared" si="4"/>
        <v>6.4459844970656849E-2</v>
      </c>
      <c r="K9" s="60">
        <f>(H9/C9)^(1/27)-1</f>
        <v>-2.4479309117652726E-2</v>
      </c>
      <c r="L9" s="60">
        <f t="shared" si="1"/>
        <v>-1.77569061835543E-2</v>
      </c>
      <c r="M9" s="60">
        <f t="shared" si="2"/>
        <v>-2.9441707588373056E-2</v>
      </c>
    </row>
    <row r="10" spans="2:13" x14ac:dyDescent="0.2">
      <c r="B10" s="18" t="s">
        <v>4</v>
      </c>
      <c r="C10" s="25">
        <f>C16/C7</f>
        <v>1.2777291143715122</v>
      </c>
      <c r="D10" s="26">
        <f t="shared" ref="D10:J10" si="5">D16/D7</f>
        <v>1.4328945594932179</v>
      </c>
      <c r="E10" s="26">
        <f t="shared" si="5"/>
        <v>1.5227609895733385</v>
      </c>
      <c r="F10" s="26">
        <f t="shared" si="5"/>
        <v>1.6016025195765395</v>
      </c>
      <c r="G10" s="26">
        <f t="shared" si="5"/>
        <v>1.674300436178626</v>
      </c>
      <c r="H10" s="26">
        <f t="shared" si="5"/>
        <v>1.7414284797706394</v>
      </c>
      <c r="I10" s="25">
        <f t="shared" si="5"/>
        <v>1.6265999139184877</v>
      </c>
      <c r="J10" s="25">
        <f t="shared" si="5"/>
        <v>1.8349388507971041</v>
      </c>
      <c r="K10" s="23">
        <f>(H10/C10)^(1/27)-1</f>
        <v>1.153346146078893E-2</v>
      </c>
      <c r="L10" s="23">
        <f t="shared" si="1"/>
        <v>8.981109600237458E-3</v>
      </c>
      <c r="M10" s="23">
        <f t="shared" si="2"/>
        <v>1.3494941433840113E-2</v>
      </c>
    </row>
    <row r="11" spans="2:13" x14ac:dyDescent="0.2">
      <c r="B11" s="58" t="s">
        <v>5</v>
      </c>
      <c r="C11" s="59">
        <v>13306.728269720126</v>
      </c>
      <c r="D11" s="63">
        <v>15402.35279932405</v>
      </c>
      <c r="E11" s="63">
        <v>16514.078456508971</v>
      </c>
      <c r="F11" s="63">
        <v>17430.668147731027</v>
      </c>
      <c r="G11" s="63">
        <v>18285.95785959137</v>
      </c>
      <c r="H11" s="63">
        <v>19179.487821324459</v>
      </c>
      <c r="I11" s="59">
        <v>17930.698239632566</v>
      </c>
      <c r="J11" s="59">
        <v>19667.405184594834</v>
      </c>
      <c r="K11" s="60">
        <f>(H11/C11)^(1/27)-1</f>
        <v>1.3631764558909243E-2</v>
      </c>
      <c r="L11" s="60">
        <f t="shared" si="1"/>
        <v>1.1107323574717221E-2</v>
      </c>
      <c r="M11" s="60">
        <f t="shared" si="2"/>
        <v>1.4575306739364358E-2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149</v>
      </c>
      <c r="D13" s="17"/>
      <c r="E13" s="17"/>
      <c r="F13" s="17"/>
      <c r="G13" s="17"/>
      <c r="H13" s="17"/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4789.5734040000007</v>
      </c>
      <c r="D16" s="24">
        <f t="shared" ref="D16:J16" si="6">SUM(D17:D23)</f>
        <v>5730.963046187172</v>
      </c>
      <c r="E16" s="24">
        <f t="shared" si="6"/>
        <v>6319.0547060245626</v>
      </c>
      <c r="F16" s="24">
        <f t="shared" si="6"/>
        <v>6846.8897157565725</v>
      </c>
      <c r="G16" s="24">
        <f t="shared" si="6"/>
        <v>7329.203317468633</v>
      </c>
      <c r="H16" s="24">
        <f t="shared" si="6"/>
        <v>7762.2580991645827</v>
      </c>
      <c r="I16" s="24">
        <f t="shared" si="6"/>
        <v>7250.4202742665357</v>
      </c>
      <c r="J16" s="24">
        <f t="shared" si="6"/>
        <v>8179.0720213485483</v>
      </c>
      <c r="K16" s="23">
        <f t="shared" ref="K16:K23" si="7">(H16/C16)^(1/27)-1</f>
        <v>1.8043516539488325E-2</v>
      </c>
      <c r="L16" s="23">
        <f>(I16/C16)^(1/27)-1</f>
        <v>1.5474738182112535E-2</v>
      </c>
      <c r="M16" s="23">
        <f>(J16/C16)^(1/27)-1</f>
        <v>2.0017620259698443E-2</v>
      </c>
    </row>
    <row r="17" spans="2:13" x14ac:dyDescent="0.2">
      <c r="B17" s="58" t="s">
        <v>7</v>
      </c>
      <c r="C17" s="59">
        <v>1055.4739999999999</v>
      </c>
      <c r="D17" s="59">
        <v>1310.2518047707208</v>
      </c>
      <c r="E17" s="59">
        <v>1437.4679264840922</v>
      </c>
      <c r="F17" s="59">
        <v>1542.9470047089667</v>
      </c>
      <c r="G17" s="59">
        <v>1630.8528764764771</v>
      </c>
      <c r="H17" s="59">
        <v>1705.1983527470024</v>
      </c>
      <c r="I17" s="59">
        <v>1517.7774982103724</v>
      </c>
      <c r="J17" s="59">
        <v>1837.6807897913386</v>
      </c>
      <c r="K17" s="60">
        <f t="shared" si="7"/>
        <v>1.7925111710754837E-2</v>
      </c>
      <c r="L17" s="60">
        <f t="shared" ref="L17:L23" si="8">(I17/C17)^(1/27)-1</f>
        <v>1.3544879934154652E-2</v>
      </c>
      <c r="M17" s="60">
        <f t="shared" ref="M17:M23" si="9">(J17/C17)^(1/27)-1</f>
        <v>2.0749916762220044E-2</v>
      </c>
    </row>
    <row r="18" spans="2:13" x14ac:dyDescent="0.2">
      <c r="B18" s="18" t="s">
        <v>8</v>
      </c>
      <c r="C18" s="24">
        <v>378.12</v>
      </c>
      <c r="D18" s="24">
        <v>565.55965953235329</v>
      </c>
      <c r="E18" s="24">
        <v>710.44754669943791</v>
      </c>
      <c r="F18" s="24">
        <v>832.13546604879843</v>
      </c>
      <c r="G18" s="24">
        <v>929.18877993780347</v>
      </c>
      <c r="H18" s="24">
        <v>1020.3305948915164</v>
      </c>
      <c r="I18" s="24">
        <v>920.53639235911703</v>
      </c>
      <c r="J18" s="24">
        <v>1130.6231346029026</v>
      </c>
      <c r="K18" s="23">
        <f t="shared" si="7"/>
        <v>3.7449781855334541E-2</v>
      </c>
      <c r="L18" s="23">
        <f t="shared" si="8"/>
        <v>3.3502496708903706E-2</v>
      </c>
      <c r="M18" s="23">
        <f t="shared" si="9"/>
        <v>4.1401220118446824E-2</v>
      </c>
    </row>
    <row r="19" spans="2:13" x14ac:dyDescent="0.2">
      <c r="B19" s="58" t="s">
        <v>9</v>
      </c>
      <c r="C19" s="59">
        <v>2548.2199999999998</v>
      </c>
      <c r="D19" s="59">
        <v>2812.5682791860663</v>
      </c>
      <c r="E19" s="59">
        <v>2958.9984624178692</v>
      </c>
      <c r="F19" s="59">
        <v>3089.009978823</v>
      </c>
      <c r="G19" s="59">
        <v>3231.9700401462578</v>
      </c>
      <c r="H19" s="59">
        <v>3365.5430693822091</v>
      </c>
      <c r="I19" s="59">
        <v>3244.2342604485225</v>
      </c>
      <c r="J19" s="59">
        <v>3471.0183346177032</v>
      </c>
      <c r="K19" s="60">
        <f t="shared" si="7"/>
        <v>1.0356754908592114E-2</v>
      </c>
      <c r="L19" s="60">
        <f t="shared" si="8"/>
        <v>8.9839777251468078E-3</v>
      </c>
      <c r="M19" s="60">
        <f t="shared" si="9"/>
        <v>1.1512166057630502E-2</v>
      </c>
    </row>
    <row r="20" spans="2:13" x14ac:dyDescent="0.2">
      <c r="B20" s="18" t="s">
        <v>10</v>
      </c>
      <c r="C20" s="24">
        <v>50.097344999999997</v>
      </c>
      <c r="D20" s="24">
        <v>124.80603182385303</v>
      </c>
      <c r="E20" s="24">
        <v>193.15304244313126</v>
      </c>
      <c r="F20" s="24">
        <v>270.80681656098278</v>
      </c>
      <c r="G20" s="24">
        <v>338.20313988338671</v>
      </c>
      <c r="H20" s="24">
        <v>389.93890719999996</v>
      </c>
      <c r="I20" s="24">
        <v>362.22409719999996</v>
      </c>
      <c r="J20" s="24">
        <v>414.94608320000003</v>
      </c>
      <c r="K20" s="23">
        <f t="shared" si="7"/>
        <v>7.8963455948733108E-2</v>
      </c>
      <c r="L20" s="23">
        <f t="shared" si="8"/>
        <v>7.6021225054031971E-2</v>
      </c>
      <c r="M20" s="23">
        <f t="shared" si="9"/>
        <v>8.1450271611090752E-2</v>
      </c>
    </row>
    <row r="21" spans="2:13" x14ac:dyDescent="0.2">
      <c r="B21" s="58" t="s">
        <v>11</v>
      </c>
      <c r="C21" s="59">
        <v>106.379</v>
      </c>
      <c r="D21" s="59">
        <v>149.78517588732345</v>
      </c>
      <c r="E21" s="59">
        <v>169.18761372653483</v>
      </c>
      <c r="F21" s="59">
        <v>185.55986176719622</v>
      </c>
      <c r="G21" s="59">
        <v>198.6236873110787</v>
      </c>
      <c r="H21" s="59">
        <v>209.23596905107348</v>
      </c>
      <c r="I21" s="59">
        <v>200.23780359948373</v>
      </c>
      <c r="J21" s="59">
        <v>213.92348589895195</v>
      </c>
      <c r="K21" s="60">
        <f t="shared" si="7"/>
        <v>2.5370354772930703E-2</v>
      </c>
      <c r="L21" s="60">
        <f t="shared" si="8"/>
        <v>2.3702372929482074E-2</v>
      </c>
      <c r="M21" s="60">
        <f t="shared" si="9"/>
        <v>2.6212102099597123E-2</v>
      </c>
    </row>
    <row r="22" spans="2:13" x14ac:dyDescent="0.2">
      <c r="B22" s="18" t="s">
        <v>12</v>
      </c>
      <c r="C22" s="24">
        <v>586.20205899999996</v>
      </c>
      <c r="D22" s="24">
        <v>640.6089113432256</v>
      </c>
      <c r="E22" s="24">
        <v>679.2182242109991</v>
      </c>
      <c r="F22" s="24">
        <v>717.61746603468703</v>
      </c>
      <c r="G22" s="24">
        <v>755.822033501497</v>
      </c>
      <c r="H22" s="24">
        <v>793.84517986704861</v>
      </c>
      <c r="I22" s="24">
        <v>769.93860564475222</v>
      </c>
      <c r="J22" s="24">
        <v>798.77853240846468</v>
      </c>
      <c r="K22" s="23">
        <f t="shared" si="7"/>
        <v>1.1293814306440053E-2</v>
      </c>
      <c r="L22" s="23">
        <f>(I22/C22)^(1/27)-1</f>
        <v>1.0149165755848788E-2</v>
      </c>
      <c r="M22" s="23">
        <f>(J22/C22)^(1/27)-1</f>
        <v>1.1525886855122014E-2</v>
      </c>
    </row>
    <row r="23" spans="2:13" x14ac:dyDescent="0.2">
      <c r="B23" s="58" t="s">
        <v>13</v>
      </c>
      <c r="C23" s="59">
        <v>65.081000000000003</v>
      </c>
      <c r="D23" s="59">
        <v>127.38318364362993</v>
      </c>
      <c r="E23" s="59">
        <v>170.58189004249803</v>
      </c>
      <c r="F23" s="59">
        <v>208.81312181294166</v>
      </c>
      <c r="G23" s="59">
        <v>244.54276021213275</v>
      </c>
      <c r="H23" s="59">
        <v>278.16602602573175</v>
      </c>
      <c r="I23" s="59">
        <v>235.47161680428823</v>
      </c>
      <c r="J23" s="59">
        <v>312.10166082918784</v>
      </c>
      <c r="K23" s="60">
        <f t="shared" si="7"/>
        <v>5.5272959755455542E-2</v>
      </c>
      <c r="L23" s="60">
        <f t="shared" si="8"/>
        <v>4.8780503824904065E-2</v>
      </c>
      <c r="M23" s="60">
        <f t="shared" si="9"/>
        <v>5.9781576272123438E-2</v>
      </c>
    </row>
    <row r="25" spans="2:13" x14ac:dyDescent="0.2">
      <c r="B25" s="17" t="s">
        <v>150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7904.4139999999998</v>
      </c>
      <c r="D28" s="63">
        <f t="shared" ref="D28:J28" si="10">SUM(D29:D35)</f>
        <v>10809.57497053147</v>
      </c>
      <c r="E28" s="63">
        <f t="shared" si="10"/>
        <v>12556.92891793773</v>
      </c>
      <c r="F28" s="63">
        <f t="shared" si="10"/>
        <v>14109.559720470219</v>
      </c>
      <c r="G28" s="63">
        <f t="shared" si="10"/>
        <v>15485.649325059614</v>
      </c>
      <c r="H28" s="63">
        <f t="shared" si="10"/>
        <v>16672.256601382571</v>
      </c>
      <c r="I28" s="63">
        <f t="shared" si="10"/>
        <v>14919.958369873024</v>
      </c>
      <c r="J28" s="63">
        <f t="shared" si="10"/>
        <v>18382.236438349777</v>
      </c>
      <c r="K28" s="60">
        <f t="shared" ref="K28:K35" si="11">(H28/C28)^(1/27)-1</f>
        <v>2.8027231285056908E-2</v>
      </c>
      <c r="L28" s="60">
        <f>(I28/C28)^(1/27)-1</f>
        <v>2.3807818859317598E-2</v>
      </c>
      <c r="M28" s="60">
        <f>(J28/C28)^(1/27)-1</f>
        <v>3.1751564025853662E-2</v>
      </c>
    </row>
    <row r="29" spans="2:13" x14ac:dyDescent="0.2">
      <c r="B29" s="21" t="s">
        <v>7</v>
      </c>
      <c r="C29" s="22">
        <v>134.33000000000001</v>
      </c>
      <c r="D29" s="22">
        <v>130.00023231366092</v>
      </c>
      <c r="E29" s="22">
        <v>125.414321811051</v>
      </c>
      <c r="F29" s="22">
        <v>119.17688091281059</v>
      </c>
      <c r="G29" s="22">
        <v>112.07835325353886</v>
      </c>
      <c r="H29" s="22">
        <v>104.51608929841275</v>
      </c>
      <c r="I29" s="22">
        <v>91.420757584989744</v>
      </c>
      <c r="J29" s="22">
        <v>114.35439844652706</v>
      </c>
      <c r="K29" s="23">
        <f t="shared" si="11"/>
        <v>-9.2516941197817726E-3</v>
      </c>
      <c r="L29" s="23">
        <f t="shared" ref="L29:L35" si="12">(I29/C29)^(1/27)-1</f>
        <v>-1.4151757132078058E-2</v>
      </c>
      <c r="M29" s="23">
        <f t="shared" ref="M29:M35" si="13">(J29/C29)^(1/27)-1</f>
        <v>-5.945112079224657E-3</v>
      </c>
    </row>
    <row r="30" spans="2:13" x14ac:dyDescent="0.2">
      <c r="B30" s="64" t="s">
        <v>8</v>
      </c>
      <c r="C30" s="63">
        <v>659.14300000000003</v>
      </c>
      <c r="D30" s="63">
        <v>981.64124221077452</v>
      </c>
      <c r="E30" s="63">
        <v>1258.6630626968204</v>
      </c>
      <c r="F30" s="63">
        <v>1540.2971364922282</v>
      </c>
      <c r="G30" s="63">
        <v>1869.0539525586582</v>
      </c>
      <c r="H30" s="63">
        <v>2241.6227175219983</v>
      </c>
      <c r="I30" s="63">
        <v>1965.4443575643836</v>
      </c>
      <c r="J30" s="63">
        <v>2497.2547631907419</v>
      </c>
      <c r="K30" s="60">
        <f t="shared" si="11"/>
        <v>4.6377167691493026E-2</v>
      </c>
      <c r="L30" s="60">
        <f t="shared" si="12"/>
        <v>4.1294020237886198E-2</v>
      </c>
      <c r="M30" s="60">
        <f t="shared" si="13"/>
        <v>5.0570747378531733E-2</v>
      </c>
    </row>
    <row r="31" spans="2:13" x14ac:dyDescent="0.2">
      <c r="B31" s="21" t="s">
        <v>9</v>
      </c>
      <c r="C31" s="22">
        <v>5377.835</v>
      </c>
      <c r="D31" s="22">
        <v>6729.5843265837711</v>
      </c>
      <c r="E31" s="22">
        <v>7402.5339898116181</v>
      </c>
      <c r="F31" s="22">
        <v>7919.4191032753688</v>
      </c>
      <c r="G31" s="22">
        <v>8282.5346188182157</v>
      </c>
      <c r="H31" s="22">
        <v>8481.819262663168</v>
      </c>
      <c r="I31" s="22">
        <v>7519.2846798170376</v>
      </c>
      <c r="J31" s="22">
        <v>9555.126787920186</v>
      </c>
      <c r="K31" s="23">
        <f t="shared" si="11"/>
        <v>1.7018717675557404E-2</v>
      </c>
      <c r="L31" s="23">
        <f t="shared" si="12"/>
        <v>1.2491641070226267E-2</v>
      </c>
      <c r="M31" s="23">
        <f t="shared" si="13"/>
        <v>2.1516810154702082E-2</v>
      </c>
    </row>
    <row r="32" spans="2:13" x14ac:dyDescent="0.2">
      <c r="B32" s="64" t="s">
        <v>10</v>
      </c>
      <c r="C32" s="63">
        <v>192.18700000000001</v>
      </c>
      <c r="D32" s="63">
        <v>478.21701090844294</v>
      </c>
      <c r="E32" s="63">
        <v>740.10101318975023</v>
      </c>
      <c r="F32" s="63">
        <v>1037.6455725489479</v>
      </c>
      <c r="G32" s="63">
        <v>1295.886843539339</v>
      </c>
      <c r="H32" s="63">
        <v>1494.1218458197095</v>
      </c>
      <c r="I32" s="63">
        <v>1387.9275104786002</v>
      </c>
      <c r="J32" s="63">
        <v>1589.9413890198307</v>
      </c>
      <c r="K32" s="60">
        <f t="shared" si="11"/>
        <v>7.8915622834459409E-2</v>
      </c>
      <c r="L32" s="60">
        <f t="shared" si="12"/>
        <v>7.5973522376119318E-2</v>
      </c>
      <c r="M32" s="60">
        <f t="shared" si="13"/>
        <v>8.1402328250138378E-2</v>
      </c>
    </row>
    <row r="33" spans="2:13" x14ac:dyDescent="0.2">
      <c r="B33" s="21" t="s">
        <v>11</v>
      </c>
      <c r="C33" s="22">
        <v>1236.9690000000001</v>
      </c>
      <c r="D33" s="22">
        <v>1741.6887922839085</v>
      </c>
      <c r="E33" s="22">
        <v>1967.2994288714442</v>
      </c>
      <c r="F33" s="22">
        <v>2157.6752088356325</v>
      </c>
      <c r="G33" s="22">
        <v>2309.5808934701872</v>
      </c>
      <c r="H33" s="22">
        <v>2432.9801758032359</v>
      </c>
      <c r="I33" s="22">
        <v>2328.3497808258453</v>
      </c>
      <c r="J33" s="22">
        <v>2487.4864923024957</v>
      </c>
      <c r="K33" s="23">
        <f t="shared" si="11"/>
        <v>2.5370294718920716E-2</v>
      </c>
      <c r="L33" s="23">
        <f t="shared" si="12"/>
        <v>2.3702306441764076E-2</v>
      </c>
      <c r="M33" s="23">
        <f t="shared" si="13"/>
        <v>2.6212045383771088E-2</v>
      </c>
    </row>
    <row r="34" spans="2:13" x14ac:dyDescent="0.2">
      <c r="B34" s="64" t="s">
        <v>12</v>
      </c>
      <c r="C34" s="63">
        <v>86.871000000000009</v>
      </c>
      <c r="D34" s="63">
        <v>117.30191207720041</v>
      </c>
      <c r="E34" s="63">
        <v>146.68980582185114</v>
      </c>
      <c r="F34" s="63">
        <v>183.20587151800217</v>
      </c>
      <c r="G34" s="63">
        <v>229.19718333251086</v>
      </c>
      <c r="H34" s="63">
        <v>287.35218523738848</v>
      </c>
      <c r="I34" s="63">
        <v>285.44510129294417</v>
      </c>
      <c r="J34" s="63">
        <v>285.78727083819462</v>
      </c>
      <c r="K34" s="60">
        <f t="shared" si="11"/>
        <v>4.5303032924255637E-2</v>
      </c>
      <c r="L34" s="60">
        <f t="shared" si="12"/>
        <v>4.5045267090657592E-2</v>
      </c>
      <c r="M34" s="60">
        <f t="shared" si="13"/>
        <v>4.5091637354021774E-2</v>
      </c>
    </row>
    <row r="35" spans="2:13" x14ac:dyDescent="0.2">
      <c r="B35" s="18" t="s">
        <v>13</v>
      </c>
      <c r="C35" s="24">
        <v>217.0789999999993</v>
      </c>
      <c r="D35" s="24">
        <v>631.14145415371081</v>
      </c>
      <c r="E35" s="24">
        <v>916.22729573519587</v>
      </c>
      <c r="F35" s="24">
        <v>1152.1399468872273</v>
      </c>
      <c r="G35" s="24">
        <v>1387.3174800871636</v>
      </c>
      <c r="H35" s="24">
        <v>1629.8443250386599</v>
      </c>
      <c r="I35" s="24">
        <v>1342.0861823092237</v>
      </c>
      <c r="J35" s="24">
        <v>1852.2853366317995</v>
      </c>
      <c r="K35" s="23">
        <f t="shared" si="11"/>
        <v>7.7524055641788658E-2</v>
      </c>
      <c r="L35" s="23">
        <f t="shared" si="12"/>
        <v>6.9799321829539851E-2</v>
      </c>
      <c r="M35" s="23">
        <f t="shared" si="13"/>
        <v>8.2641866752902526E-2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B1:M41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112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16820.768781546638</v>
      </c>
      <c r="D6" s="24">
        <v>25239.001145535116</v>
      </c>
      <c r="E6" s="24">
        <v>30878.772918774761</v>
      </c>
      <c r="F6" s="24">
        <v>36327.192449589347</v>
      </c>
      <c r="G6" s="24">
        <v>41530.236047743383</v>
      </c>
      <c r="H6" s="24">
        <v>46219.875078569137</v>
      </c>
      <c r="I6" s="24">
        <v>37111.919634525555</v>
      </c>
      <c r="J6" s="24">
        <v>57443.441175734151</v>
      </c>
      <c r="K6" s="23">
        <f t="shared" ref="K6:K7" si="0">(H6/C6)^(1/27)-1</f>
        <v>3.8146458833996366E-2</v>
      </c>
      <c r="L6" s="23">
        <f>(I6/C6)^(1/27)-1</f>
        <v>2.9742005168302832E-2</v>
      </c>
      <c r="M6" s="23">
        <f>(J6/C6)^(1/27)-1</f>
        <v>4.6538851983055185E-2</v>
      </c>
    </row>
    <row r="7" spans="2:13" x14ac:dyDescent="0.2">
      <c r="B7" s="58" t="s">
        <v>1</v>
      </c>
      <c r="C7" s="59">
        <v>1370.2462459999999</v>
      </c>
      <c r="D7" s="59">
        <v>1411.0385389999999</v>
      </c>
      <c r="E7" s="59">
        <v>1423.332079</v>
      </c>
      <c r="F7" s="59">
        <v>1424.215545</v>
      </c>
      <c r="G7" s="59">
        <v>1417.1282389999999</v>
      </c>
      <c r="H7" s="59">
        <v>1403.6061669999999</v>
      </c>
      <c r="I7" s="59">
        <v>1403.6061669999999</v>
      </c>
      <c r="J7" s="59">
        <v>1403.6061669999999</v>
      </c>
      <c r="K7" s="23">
        <f t="shared" si="0"/>
        <v>8.9129671442234049E-4</v>
      </c>
      <c r="L7" s="60">
        <f t="shared" ref="L7:L11" si="1">(I7/C7)^(1/27)-1</f>
        <v>8.9129671442234049E-4</v>
      </c>
      <c r="M7" s="60">
        <f t="shared" ref="M7:M11" si="2">(J7/C7)^(1/27)-1</f>
        <v>8.9129671442234049E-4</v>
      </c>
    </row>
    <row r="8" spans="2:13" x14ac:dyDescent="0.2">
      <c r="B8" s="18" t="s">
        <v>2</v>
      </c>
      <c r="C8" s="24">
        <f>C6*1000/C7</f>
        <v>12275.726958310994</v>
      </c>
      <c r="D8" s="24">
        <f t="shared" ref="D8:J8" si="3">D6*1000/D7</f>
        <v>17886.826226179437</v>
      </c>
      <c r="E8" s="24">
        <f t="shared" si="3"/>
        <v>21694.707352109614</v>
      </c>
      <c r="F8" s="24">
        <f t="shared" si="3"/>
        <v>25506.807994845574</v>
      </c>
      <c r="G8" s="24">
        <f t="shared" si="3"/>
        <v>29305.912411320867</v>
      </c>
      <c r="H8" s="24">
        <f t="shared" si="3"/>
        <v>32929.375892781427</v>
      </c>
      <c r="I8" s="24">
        <f t="shared" si="3"/>
        <v>26440.407934261773</v>
      </c>
      <c r="J8" s="24">
        <f t="shared" si="3"/>
        <v>40925.611846313695</v>
      </c>
      <c r="K8" s="23">
        <f>(H8/C8)^(1/27)-1</f>
        <v>3.7221986285493447E-2</v>
      </c>
      <c r="L8" s="23">
        <f t="shared" si="1"/>
        <v>2.8825016811103721E-2</v>
      </c>
      <c r="M8" s="23">
        <f t="shared" si="2"/>
        <v>4.5606905983175183E-2</v>
      </c>
    </row>
    <row r="9" spans="2:13" x14ac:dyDescent="0.2">
      <c r="B9" s="58" t="s">
        <v>3</v>
      </c>
      <c r="C9" s="61">
        <f>C16/C6</f>
        <v>0.18896426235208852</v>
      </c>
      <c r="D9" s="61">
        <f t="shared" ref="D9:J9" si="4">D16/D6</f>
        <v>0.14441401923980032</v>
      </c>
      <c r="E9" s="61">
        <f t="shared" si="4"/>
        <v>0.1247335259862576</v>
      </c>
      <c r="F9" s="61">
        <f t="shared" si="4"/>
        <v>0.10966599354913603</v>
      </c>
      <c r="G9" s="61">
        <f t="shared" si="4"/>
        <v>9.7783487426802318E-2</v>
      </c>
      <c r="H9" s="61">
        <f t="shared" si="4"/>
        <v>8.8430920227656043E-2</v>
      </c>
      <c r="I9" s="61">
        <f t="shared" si="4"/>
        <v>0.10645452101547016</v>
      </c>
      <c r="J9" s="61">
        <f t="shared" si="4"/>
        <v>7.4486745304426588E-2</v>
      </c>
      <c r="K9" s="60">
        <f>(H9/C9)^(1/27)-1</f>
        <v>-2.7731777837977645E-2</v>
      </c>
      <c r="L9" s="60">
        <f t="shared" si="1"/>
        <v>-2.1029074551167315E-2</v>
      </c>
      <c r="M9" s="60">
        <f t="shared" si="2"/>
        <v>-3.3891505171733338E-2</v>
      </c>
    </row>
    <row r="10" spans="2:13" x14ac:dyDescent="0.2">
      <c r="B10" s="18" t="s">
        <v>4</v>
      </c>
      <c r="C10" s="25">
        <f>C16/C7</f>
        <v>2.3196736895128844</v>
      </c>
      <c r="D10" s="26">
        <f t="shared" ref="D10:J10" si="5">D16/D7</f>
        <v>2.5831084667664421</v>
      </c>
      <c r="E10" s="26">
        <f t="shared" si="5"/>
        <v>2.7060573432686179</v>
      </c>
      <c r="F10" s="26">
        <f t="shared" si="5"/>
        <v>2.7972294410217859</v>
      </c>
      <c r="G10" s="26">
        <f t="shared" si="5"/>
        <v>2.8656343178033645</v>
      </c>
      <c r="H10" s="26">
        <f t="shared" si="5"/>
        <v>2.911975012721054</v>
      </c>
      <c r="I10" s="25">
        <f t="shared" si="5"/>
        <v>2.8147009620954742</v>
      </c>
      <c r="J10" s="25">
        <f t="shared" si="5"/>
        <v>3.0484156260241915</v>
      </c>
      <c r="K10" s="23">
        <f>(H10/C10)^(1/27)-1</f>
        <v>8.4579765931582784E-3</v>
      </c>
      <c r="L10" s="23">
        <f t="shared" si="1"/>
        <v>7.1897788324770673E-3</v>
      </c>
      <c r="M10" s="23">
        <f t="shared" si="2"/>
        <v>1.0169714121446072E-2</v>
      </c>
    </row>
    <row r="11" spans="2:13" x14ac:dyDescent="0.2">
      <c r="B11" s="58" t="s">
        <v>5</v>
      </c>
      <c r="C11" s="59">
        <v>9752.4085412370241</v>
      </c>
      <c r="D11" s="63">
        <v>10598.574415821513</v>
      </c>
      <c r="E11" s="63">
        <v>10755.291177531795</v>
      </c>
      <c r="F11" s="63">
        <v>10691.897970940434</v>
      </c>
      <c r="G11" s="63">
        <v>10539.594045310429</v>
      </c>
      <c r="H11" s="63">
        <v>10369.403029018042</v>
      </c>
      <c r="I11" s="59">
        <v>10066.914421501742</v>
      </c>
      <c r="J11" s="59">
        <v>10215.213658650322</v>
      </c>
      <c r="K11" s="60">
        <f>(H11/C11)^(1/27)-1</f>
        <v>2.2746263461268512E-3</v>
      </c>
      <c r="L11" s="60">
        <f t="shared" si="1"/>
        <v>1.1762453992223421E-3</v>
      </c>
      <c r="M11" s="60">
        <f t="shared" si="2"/>
        <v>1.7186551920949089E-3</v>
      </c>
    </row>
    <row r="12" spans="2:13" x14ac:dyDescent="0.2">
      <c r="B12" s="19"/>
      <c r="C12" s="19"/>
      <c r="D12" s="19"/>
      <c r="E12" s="19"/>
      <c r="F12" s="19"/>
      <c r="G12" s="19"/>
      <c r="H12" s="19"/>
      <c r="I12" s="19"/>
      <c r="J12" s="19"/>
      <c r="K12" s="20"/>
      <c r="L12" s="20"/>
      <c r="M12" s="20"/>
    </row>
    <row r="13" spans="2:13" x14ac:dyDescent="0.2">
      <c r="B13" s="16" t="s">
        <v>113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3178.5241649999994</v>
      </c>
      <c r="D16" s="24">
        <f t="shared" ref="D16:J16" si="6">SUM(D17:D23)</f>
        <v>3644.8655970246505</v>
      </c>
      <c r="E16" s="24">
        <f t="shared" si="6"/>
        <v>3851.6182242877389</v>
      </c>
      <c r="F16" s="24">
        <f t="shared" si="6"/>
        <v>3983.8576528348885</v>
      </c>
      <c r="G16" s="24">
        <f t="shared" si="6"/>
        <v>4060.9713144066477</v>
      </c>
      <c r="H16" s="24">
        <f t="shared" si="6"/>
        <v>4087.2660860051747</v>
      </c>
      <c r="I16" s="24">
        <f t="shared" si="6"/>
        <v>3950.7316286580403</v>
      </c>
      <c r="J16" s="24">
        <f t="shared" si="6"/>
        <v>4278.7749722667204</v>
      </c>
      <c r="K16" s="23">
        <f t="shared" ref="K16:K23" si="7">(H16/C16)^(1/27)-1</f>
        <v>9.3568118743287965E-3</v>
      </c>
      <c r="L16" s="23">
        <f>(I16/C16)^(1/27)-1</f>
        <v>8.0874837731501614E-3</v>
      </c>
      <c r="M16" s="23">
        <f>(J16/C16)^(1/27)-1</f>
        <v>1.1070075068651652E-2</v>
      </c>
    </row>
    <row r="17" spans="2:13" x14ac:dyDescent="0.2">
      <c r="B17" s="58" t="s">
        <v>7</v>
      </c>
      <c r="C17" s="59">
        <v>557.05399999999997</v>
      </c>
      <c r="D17" s="59">
        <v>701.22725633979621</v>
      </c>
      <c r="E17" s="59">
        <v>728.73734666756241</v>
      </c>
      <c r="F17" s="59">
        <v>730.19665179720994</v>
      </c>
      <c r="G17" s="59">
        <v>709.14205678200926</v>
      </c>
      <c r="H17" s="59">
        <v>671.09026394445607</v>
      </c>
      <c r="I17" s="59">
        <v>651.47917501090001</v>
      </c>
      <c r="J17" s="59">
        <v>712.74356775564615</v>
      </c>
      <c r="K17" s="60">
        <f t="shared" si="7"/>
        <v>6.9216769228321873E-3</v>
      </c>
      <c r="L17" s="60">
        <f t="shared" ref="L17:L23" si="8">(I17/C17)^(1/27)-1</f>
        <v>5.816228520426403E-3</v>
      </c>
      <c r="M17" s="60">
        <f t="shared" ref="M17:M23" si="9">(J17/C17)^(1/27)-1</f>
        <v>9.1699188073488536E-3</v>
      </c>
    </row>
    <row r="18" spans="2:13" x14ac:dyDescent="0.2">
      <c r="B18" s="18" t="s">
        <v>8</v>
      </c>
      <c r="C18" s="24">
        <v>155.45500000000001</v>
      </c>
      <c r="D18" s="24">
        <v>270.91459176424956</v>
      </c>
      <c r="E18" s="24">
        <v>358.01322620063621</v>
      </c>
      <c r="F18" s="24">
        <v>420.35729712220495</v>
      </c>
      <c r="G18" s="24">
        <v>453.67173998545843</v>
      </c>
      <c r="H18" s="24">
        <v>474.01631516489999</v>
      </c>
      <c r="I18" s="24">
        <v>415.80671725943398</v>
      </c>
      <c r="J18" s="24">
        <v>540.68652316009297</v>
      </c>
      <c r="K18" s="23">
        <f t="shared" si="7"/>
        <v>4.2156426386125823E-2</v>
      </c>
      <c r="L18" s="23">
        <f t="shared" si="8"/>
        <v>3.7111469662760133E-2</v>
      </c>
      <c r="M18" s="23">
        <f t="shared" si="9"/>
        <v>4.7248292898189659E-2</v>
      </c>
    </row>
    <row r="19" spans="2:13" x14ac:dyDescent="0.2">
      <c r="B19" s="58" t="s">
        <v>9</v>
      </c>
      <c r="C19" s="59">
        <v>2093.2129999999997</v>
      </c>
      <c r="D19" s="59">
        <v>2147.8753399929956</v>
      </c>
      <c r="E19" s="59">
        <v>2139.0632753015698</v>
      </c>
      <c r="F19" s="59">
        <v>2107.4796689188952</v>
      </c>
      <c r="G19" s="59">
        <v>2084.6879796321432</v>
      </c>
      <c r="H19" s="59">
        <v>2053.6159810311337</v>
      </c>
      <c r="I19" s="59">
        <v>2050.2178643342977</v>
      </c>
      <c r="J19" s="59">
        <v>2098.1542297283258</v>
      </c>
      <c r="K19" s="60">
        <f t="shared" si="7"/>
        <v>-7.0708595533053309E-4</v>
      </c>
      <c r="L19" s="60">
        <f t="shared" si="8"/>
        <v>-7.6837662125994743E-4</v>
      </c>
      <c r="M19" s="60">
        <f t="shared" si="9"/>
        <v>8.7330254871842428E-5</v>
      </c>
    </row>
    <row r="20" spans="2:13" x14ac:dyDescent="0.2">
      <c r="B20" s="18" t="s">
        <v>10</v>
      </c>
      <c r="C20" s="24">
        <v>39.938400000000001</v>
      </c>
      <c r="D20" s="24">
        <v>101.62448784925792</v>
      </c>
      <c r="E20" s="24">
        <v>152.72405037366542</v>
      </c>
      <c r="F20" s="24">
        <v>210.21161237618634</v>
      </c>
      <c r="G20" s="24">
        <v>259.45573901317493</v>
      </c>
      <c r="H20" s="24">
        <v>299.37579457999999</v>
      </c>
      <c r="I20" s="24">
        <v>281.87650458000002</v>
      </c>
      <c r="J20" s="24">
        <v>315.02221858000007</v>
      </c>
      <c r="K20" s="23">
        <f t="shared" si="7"/>
        <v>7.7459522449918161E-2</v>
      </c>
      <c r="L20" s="23">
        <f t="shared" si="8"/>
        <v>7.5058645567129156E-2</v>
      </c>
      <c r="M20" s="23">
        <f t="shared" si="9"/>
        <v>7.9494390139106752E-2</v>
      </c>
    </row>
    <row r="21" spans="2:13" x14ac:dyDescent="0.2">
      <c r="B21" s="58" t="s">
        <v>11</v>
      </c>
      <c r="C21" s="59">
        <v>78.66</v>
      </c>
      <c r="D21" s="59">
        <v>113.78414472229639</v>
      </c>
      <c r="E21" s="59">
        <v>125.71991699871234</v>
      </c>
      <c r="F21" s="59">
        <v>134.23940125076834</v>
      </c>
      <c r="G21" s="59">
        <v>139.9787266783668</v>
      </c>
      <c r="H21" s="59">
        <v>143.47610140254787</v>
      </c>
      <c r="I21" s="59">
        <v>139.46494362009315</v>
      </c>
      <c r="J21" s="59">
        <v>145.52287564441679</v>
      </c>
      <c r="K21" s="60">
        <f t="shared" si="7"/>
        <v>2.2510121752513435E-2</v>
      </c>
      <c r="L21" s="60">
        <f t="shared" si="8"/>
        <v>2.1436852444444821E-2</v>
      </c>
      <c r="M21" s="60">
        <f t="shared" si="9"/>
        <v>2.3046694574445858E-2</v>
      </c>
    </row>
    <row r="22" spans="2:13" x14ac:dyDescent="0.2">
      <c r="B22" s="18" t="s">
        <v>12</v>
      </c>
      <c r="C22" s="24">
        <v>217.40976499999999</v>
      </c>
      <c r="D22" s="24">
        <v>225.95493527416548</v>
      </c>
      <c r="E22" s="24">
        <v>232.7514041931378</v>
      </c>
      <c r="F22" s="24">
        <v>239.60534761495657</v>
      </c>
      <c r="G22" s="24">
        <v>246.51809015241076</v>
      </c>
      <c r="H22" s="24">
        <v>253.49093692992881</v>
      </c>
      <c r="I22" s="24">
        <v>243.5546661995709</v>
      </c>
      <c r="J22" s="24">
        <v>256.00525309890099</v>
      </c>
      <c r="K22" s="23">
        <f t="shared" si="7"/>
        <v>5.7030221371645595E-3</v>
      </c>
      <c r="L22" s="23">
        <f>(I22/C22)^(1/27)-1</f>
        <v>4.2146913151293042E-3</v>
      </c>
      <c r="M22" s="23">
        <f>(J22/C22)^(1/27)-1</f>
        <v>6.0707257022967198E-3</v>
      </c>
    </row>
    <row r="23" spans="2:13" x14ac:dyDescent="0.2">
      <c r="B23" s="58" t="s">
        <v>13</v>
      </c>
      <c r="C23" s="59">
        <v>36.793999999999997</v>
      </c>
      <c r="D23" s="59">
        <v>83.484841081889456</v>
      </c>
      <c r="E23" s="59">
        <v>114.60900455245519</v>
      </c>
      <c r="F23" s="59">
        <v>141.76767375466747</v>
      </c>
      <c r="G23" s="59">
        <v>167.51698216308401</v>
      </c>
      <c r="H23" s="59">
        <v>192.20069295220802</v>
      </c>
      <c r="I23" s="59">
        <v>168.33175765374466</v>
      </c>
      <c r="J23" s="59">
        <v>210.6403042993376</v>
      </c>
      <c r="K23" s="60">
        <f t="shared" si="7"/>
        <v>6.3143224519039087E-2</v>
      </c>
      <c r="L23" s="60">
        <f t="shared" si="8"/>
        <v>5.7934679878306916E-2</v>
      </c>
      <c r="M23" s="60">
        <f t="shared" si="9"/>
        <v>6.6756629994486394E-2</v>
      </c>
    </row>
    <row r="25" spans="2:13" x14ac:dyDescent="0.2">
      <c r="B25" s="17" t="s">
        <v>114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5710.168999999999</v>
      </c>
      <c r="D28" s="63">
        <f t="shared" ref="D28:J28" si="10">SUM(D29:D35)</f>
        <v>7731.7499238675855</v>
      </c>
      <c r="E28" s="63">
        <f t="shared" si="10"/>
        <v>8743.1240623496105</v>
      </c>
      <c r="F28" s="63">
        <f t="shared" si="10"/>
        <v>9506.4581798249183</v>
      </c>
      <c r="G28" s="63">
        <f t="shared" si="10"/>
        <v>10052.467820867252</v>
      </c>
      <c r="H28" s="63">
        <f t="shared" si="10"/>
        <v>10388.499197832549</v>
      </c>
      <c r="I28" s="63">
        <f t="shared" si="10"/>
        <v>9567.3546130021041</v>
      </c>
      <c r="J28" s="63">
        <f t="shared" si="10"/>
        <v>11400.380577775049</v>
      </c>
      <c r="K28" s="60">
        <f t="shared" ref="K28:K35" si="11">(H28/C28)^(1/27)-1</f>
        <v>2.2412306822050754E-2</v>
      </c>
      <c r="L28" s="60">
        <f>(I28/C28)^(1/27)-1</f>
        <v>1.9298979102125857E-2</v>
      </c>
      <c r="M28" s="60">
        <f>(J28/C28)^(1/27)-1</f>
        <v>2.5938022208355394E-2</v>
      </c>
    </row>
    <row r="29" spans="2:13" x14ac:dyDescent="0.2">
      <c r="B29" s="21" t="s">
        <v>7</v>
      </c>
      <c r="C29" s="22">
        <v>14.275</v>
      </c>
      <c r="D29" s="22">
        <v>13.498023836084155</v>
      </c>
      <c r="E29" s="22">
        <v>11.810738647172293</v>
      </c>
      <c r="F29" s="22">
        <v>9.9368146003705071</v>
      </c>
      <c r="G29" s="22">
        <v>8.1305357334731756</v>
      </c>
      <c r="H29" s="22">
        <v>6.5015560108391357</v>
      </c>
      <c r="I29" s="22">
        <v>5.9876494869414136</v>
      </c>
      <c r="J29" s="22">
        <v>7.1348335750703544</v>
      </c>
      <c r="K29" s="23">
        <f t="shared" si="11"/>
        <v>-2.8708308519051706E-2</v>
      </c>
      <c r="L29" s="23">
        <f t="shared" ref="L29:L35" si="12">(I29/C29)^(1/27)-1</f>
        <v>-3.1665969852980536E-2</v>
      </c>
      <c r="M29" s="23">
        <f t="shared" ref="M29:M35" si="13">(J29/C29)^(1/27)-1</f>
        <v>-2.5358878902062454E-2</v>
      </c>
    </row>
    <row r="30" spans="2:13" x14ac:dyDescent="0.2">
      <c r="B30" s="64" t="s">
        <v>8</v>
      </c>
      <c r="C30" s="63">
        <v>174.93</v>
      </c>
      <c r="D30" s="63">
        <v>293.14898016267227</v>
      </c>
      <c r="E30" s="63">
        <v>396.15757505273297</v>
      </c>
      <c r="F30" s="63">
        <v>516.37254627623554</v>
      </c>
      <c r="G30" s="63">
        <v>654.4098873570108</v>
      </c>
      <c r="H30" s="63">
        <v>807.71906215055458</v>
      </c>
      <c r="I30" s="63">
        <v>735.98064100595423</v>
      </c>
      <c r="J30" s="63">
        <v>912.88830781084482</v>
      </c>
      <c r="K30" s="60">
        <f t="shared" si="11"/>
        <v>5.8296258195962292E-2</v>
      </c>
      <c r="L30" s="60">
        <f t="shared" si="12"/>
        <v>5.4656876596615334E-2</v>
      </c>
      <c r="M30" s="60">
        <f t="shared" si="13"/>
        <v>6.3104728813496491E-2</v>
      </c>
    </row>
    <row r="31" spans="2:13" x14ac:dyDescent="0.2">
      <c r="B31" s="21" t="s">
        <v>9</v>
      </c>
      <c r="C31" s="22">
        <v>4240.87</v>
      </c>
      <c r="D31" s="22">
        <v>5144.6037301041051</v>
      </c>
      <c r="E31" s="22">
        <v>5500.6584477782608</v>
      </c>
      <c r="F31" s="22">
        <v>5651.4419830631059</v>
      </c>
      <c r="G31" s="22">
        <v>5618.0307749528529</v>
      </c>
      <c r="H31" s="22">
        <v>5404.7693156339992</v>
      </c>
      <c r="I31" s="22">
        <v>4924.7390235148132</v>
      </c>
      <c r="J31" s="22">
        <v>6108.4985434421214</v>
      </c>
      <c r="K31" s="23">
        <f t="shared" si="11"/>
        <v>9.0224342981166661E-3</v>
      </c>
      <c r="L31" s="23">
        <f t="shared" si="12"/>
        <v>5.5525007589272146E-3</v>
      </c>
      <c r="M31" s="23">
        <f t="shared" si="13"/>
        <v>1.3607024567788617E-2</v>
      </c>
    </row>
    <row r="32" spans="2:13" x14ac:dyDescent="0.2">
      <c r="B32" s="64" t="s">
        <v>10</v>
      </c>
      <c r="C32" s="63">
        <v>153.20500000000001</v>
      </c>
      <c r="D32" s="63">
        <v>389.39270886333321</v>
      </c>
      <c r="E32" s="63">
        <v>585.18997676814365</v>
      </c>
      <c r="F32" s="63">
        <v>805.46402653570567</v>
      </c>
      <c r="G32" s="63">
        <v>994.15185436741103</v>
      </c>
      <c r="H32" s="63">
        <v>1147.1128080127414</v>
      </c>
      <c r="I32" s="63">
        <v>1080.0610955712229</v>
      </c>
      <c r="J32" s="63">
        <v>1207.0649273722172</v>
      </c>
      <c r="K32" s="60">
        <f t="shared" si="11"/>
        <v>7.741423872511155E-2</v>
      </c>
      <c r="L32" s="60">
        <f t="shared" si="12"/>
        <v>7.5013462746946535E-2</v>
      </c>
      <c r="M32" s="60">
        <f t="shared" si="13"/>
        <v>7.9449020892397249E-2</v>
      </c>
    </row>
    <row r="33" spans="2:13" x14ac:dyDescent="0.2">
      <c r="B33" s="21" t="s">
        <v>11</v>
      </c>
      <c r="C33" s="22">
        <v>914.65700000000004</v>
      </c>
      <c r="D33" s="22">
        <v>1323.0710496701363</v>
      </c>
      <c r="E33" s="22">
        <v>1461.8590573747538</v>
      </c>
      <c r="F33" s="22">
        <v>1560.9227977537519</v>
      </c>
      <c r="G33" s="22">
        <v>1627.6591197292269</v>
      </c>
      <c r="H33" s="22">
        <v>1668.3262553719428</v>
      </c>
      <c r="I33" s="22">
        <v>1621.6848999302213</v>
      </c>
      <c r="J33" s="22">
        <v>1692.1259486529052</v>
      </c>
      <c r="K33" s="23">
        <f t="shared" si="11"/>
        <v>2.25098685999221E-2</v>
      </c>
      <c r="L33" s="23">
        <f t="shared" si="12"/>
        <v>2.1436599557573155E-2</v>
      </c>
      <c r="M33" s="23">
        <f t="shared" si="13"/>
        <v>2.3046441289010122E-2</v>
      </c>
    </row>
    <row r="34" spans="2:13" x14ac:dyDescent="0.2">
      <c r="B34" s="64" t="s">
        <v>12</v>
      </c>
      <c r="C34" s="63">
        <v>53.67</v>
      </c>
      <c r="D34" s="63">
        <v>67.934322749861423</v>
      </c>
      <c r="E34" s="63">
        <v>80.728171738696346</v>
      </c>
      <c r="F34" s="63">
        <v>95.895846500018195</v>
      </c>
      <c r="G34" s="63">
        <v>113.87665387331049</v>
      </c>
      <c r="H34" s="63">
        <v>135.1855677659899</v>
      </c>
      <c r="I34" s="63">
        <v>132.11373372541391</v>
      </c>
      <c r="J34" s="63">
        <v>134.77681276566739</v>
      </c>
      <c r="K34" s="60">
        <f t="shared" si="11"/>
        <v>3.4806653345651029E-2</v>
      </c>
      <c r="L34" s="60">
        <f t="shared" si="12"/>
        <v>3.3926091946998582E-2</v>
      </c>
      <c r="M34" s="60">
        <f t="shared" si="13"/>
        <v>3.4690599041816927E-2</v>
      </c>
    </row>
    <row r="35" spans="2:13" x14ac:dyDescent="0.2">
      <c r="B35" s="18" t="s">
        <v>13</v>
      </c>
      <c r="C35" s="24">
        <v>158.56199999999936</v>
      </c>
      <c r="D35" s="24">
        <v>500.10110848139351</v>
      </c>
      <c r="E35" s="24">
        <v>706.72009498984994</v>
      </c>
      <c r="F35" s="24">
        <v>866.42416509573127</v>
      </c>
      <c r="G35" s="24">
        <v>1036.2089948539665</v>
      </c>
      <c r="H35" s="24">
        <v>1218.8846328864813</v>
      </c>
      <c r="I35" s="24">
        <v>1066.7875697675374</v>
      </c>
      <c r="J35" s="24">
        <v>1337.8912041562237</v>
      </c>
      <c r="K35" s="23">
        <f t="shared" si="11"/>
        <v>7.8464999461228535E-2</v>
      </c>
      <c r="L35" s="23">
        <f t="shared" si="12"/>
        <v>7.3154321921605092E-2</v>
      </c>
      <c r="M35" s="23">
        <f t="shared" si="13"/>
        <v>8.2192467631762245E-2</v>
      </c>
    </row>
    <row r="41" spans="2:13" x14ac:dyDescent="0.2">
      <c r="B41" s="17"/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1:M43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115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6850.9330570004395</v>
      </c>
      <c r="D6" s="24">
        <v>11140.656491088741</v>
      </c>
      <c r="E6" s="24">
        <v>15172.183814098826</v>
      </c>
      <c r="F6" s="24">
        <v>19832.467962722185</v>
      </c>
      <c r="G6" s="24">
        <v>25069.630046581005</v>
      </c>
      <c r="H6" s="24">
        <v>30746.745531472978</v>
      </c>
      <c r="I6" s="24">
        <v>22359.140436669491</v>
      </c>
      <c r="J6" s="24">
        <v>37144.631078302889</v>
      </c>
      <c r="K6" s="23">
        <f t="shared" ref="K6:K7" si="0">(H6/C6)^(1/27)-1</f>
        <v>5.7182532670142283E-2</v>
      </c>
      <c r="L6" s="23">
        <f>(I6/C6)^(1/27)-1</f>
        <v>4.4783066725375686E-2</v>
      </c>
      <c r="M6" s="23">
        <f>(J6/C6)^(1/27)-1</f>
        <v>6.4610155445087303E-2</v>
      </c>
    </row>
    <row r="7" spans="2:13" x14ac:dyDescent="0.2">
      <c r="B7" s="58" t="s">
        <v>1</v>
      </c>
      <c r="C7" s="59">
        <v>1279.4988739999999</v>
      </c>
      <c r="D7" s="59">
        <v>1388.858917</v>
      </c>
      <c r="E7" s="59">
        <v>1461.6252340000001</v>
      </c>
      <c r="F7" s="59">
        <v>1527.6579879999999</v>
      </c>
      <c r="G7" s="59">
        <v>1585.3498520000001</v>
      </c>
      <c r="H7" s="59">
        <v>1633.727672</v>
      </c>
      <c r="I7" s="59">
        <v>1633.727672</v>
      </c>
      <c r="J7" s="59">
        <v>1633.727672</v>
      </c>
      <c r="K7" s="23">
        <f t="shared" si="0"/>
        <v>9.0927876283055653E-3</v>
      </c>
      <c r="L7" s="60">
        <f t="shared" ref="L7:L11" si="1">(I7/C7)^(1/27)-1</f>
        <v>9.0927876283055653E-3</v>
      </c>
      <c r="M7" s="60">
        <f t="shared" ref="M7:M11" si="2">(J7/C7)^(1/27)-1</f>
        <v>9.0927876283055653E-3</v>
      </c>
    </row>
    <row r="8" spans="2:13" x14ac:dyDescent="0.2">
      <c r="B8" s="18" t="s">
        <v>2</v>
      </c>
      <c r="C8" s="24">
        <f>C6*1000/C7</f>
        <v>5354.3877186721465</v>
      </c>
      <c r="D8" s="24">
        <f t="shared" ref="D8:J8" si="3">D6*1000/D7</f>
        <v>8021.4457744585588</v>
      </c>
      <c r="E8" s="24">
        <f t="shared" si="3"/>
        <v>10380.351584774859</v>
      </c>
      <c r="F8" s="24">
        <f t="shared" si="3"/>
        <v>12982.269669330062</v>
      </c>
      <c r="G8" s="24">
        <f t="shared" si="3"/>
        <v>15813.31086949318</v>
      </c>
      <c r="H8" s="24">
        <f t="shared" si="3"/>
        <v>18819.994334694096</v>
      </c>
      <c r="I8" s="24">
        <f t="shared" si="3"/>
        <v>13685.965427333162</v>
      </c>
      <c r="J8" s="24">
        <f t="shared" si="3"/>
        <v>22736.121640659148</v>
      </c>
      <c r="K8" s="23">
        <f>(H8/C8)^(1/27)-1</f>
        <v>4.7656415377681061E-2</v>
      </c>
      <c r="L8" s="23">
        <f t="shared" si="1"/>
        <v>3.5368679208335196E-2</v>
      </c>
      <c r="M8" s="23">
        <f t="shared" si="2"/>
        <v>5.5017108929363623E-2</v>
      </c>
    </row>
    <row r="9" spans="2:13" x14ac:dyDescent="0.2">
      <c r="B9" s="58" t="s">
        <v>3</v>
      </c>
      <c r="C9" s="61">
        <f>C16/C6</f>
        <v>0.11389898448980713</v>
      </c>
      <c r="D9" s="61">
        <f t="shared" ref="D9:J9" si="4">D16/D6</f>
        <v>9.6785481629630854E-2</v>
      </c>
      <c r="E9" s="61">
        <f t="shared" si="4"/>
        <v>8.7022852214479252E-2</v>
      </c>
      <c r="F9" s="61">
        <f t="shared" si="4"/>
        <v>7.9262942623703939E-2</v>
      </c>
      <c r="G9" s="61">
        <f t="shared" si="4"/>
        <v>7.2932869991014004E-2</v>
      </c>
      <c r="H9" s="61">
        <f t="shared" si="4"/>
        <v>6.7738330353328019E-2</v>
      </c>
      <c r="I9" s="61">
        <f t="shared" si="4"/>
        <v>8.1644193702469878E-2</v>
      </c>
      <c r="J9" s="61">
        <f t="shared" si="4"/>
        <v>6.0093531052084773E-2</v>
      </c>
      <c r="K9" s="60">
        <f>(H9/C9)^(1/27)-1</f>
        <v>-1.9062623265817202E-2</v>
      </c>
      <c r="L9" s="60">
        <f t="shared" si="1"/>
        <v>-1.225544022325542E-2</v>
      </c>
      <c r="M9" s="60">
        <f t="shared" si="2"/>
        <v>-2.3403628485141881E-2</v>
      </c>
    </row>
    <row r="10" spans="2:13" x14ac:dyDescent="0.2">
      <c r="B10" s="18" t="s">
        <v>4</v>
      </c>
      <c r="C10" s="25">
        <f>C16/C7</f>
        <v>0.60985932372145268</v>
      </c>
      <c r="D10" s="26">
        <f t="shared" ref="D10:J10" si="5">D16/D7</f>
        <v>0.77635949264693893</v>
      </c>
      <c r="E10" s="26">
        <f t="shared" si="5"/>
        <v>0.9033278018961981</v>
      </c>
      <c r="F10" s="26">
        <f t="shared" si="5"/>
        <v>1.0290128959255604</v>
      </c>
      <c r="G10" s="26">
        <f t="shared" si="5"/>
        <v>1.1533101457722348</v>
      </c>
      <c r="H10" s="26">
        <f t="shared" si="5"/>
        <v>1.2748349934912706</v>
      </c>
      <c r="I10" s="25">
        <f t="shared" si="5"/>
        <v>1.1173796123544946</v>
      </c>
      <c r="J10" s="25">
        <f t="shared" si="5"/>
        <v>1.3662938318169271</v>
      </c>
      <c r="K10" s="23">
        <f>(H10/C10)^(1/27)-1</f>
        <v>2.7685335819319867E-2</v>
      </c>
      <c r="L10" s="23">
        <f t="shared" si="1"/>
        <v>2.2679780251266379E-2</v>
      </c>
      <c r="M10" s="23">
        <f t="shared" si="2"/>
        <v>3.0325880466512523E-2</v>
      </c>
    </row>
    <row r="11" spans="2:13" x14ac:dyDescent="0.2">
      <c r="B11" s="58" t="s">
        <v>5</v>
      </c>
      <c r="C11" s="59">
        <v>1874.9178882099839</v>
      </c>
      <c r="D11" s="63">
        <v>2727.4373697598289</v>
      </c>
      <c r="E11" s="63">
        <v>3385.7669479481692</v>
      </c>
      <c r="F11" s="63">
        <v>4062.7444622064686</v>
      </c>
      <c r="G11" s="63">
        <v>4753.4468352032472</v>
      </c>
      <c r="H11" s="63">
        <v>5475.4589986986357</v>
      </c>
      <c r="I11" s="59">
        <v>4778.0382172909622</v>
      </c>
      <c r="J11" s="59">
        <v>5913.0836505261868</v>
      </c>
      <c r="K11" s="60">
        <f>(H11/C11)^(1/27)-1</f>
        <v>4.0491303655521449E-2</v>
      </c>
      <c r="L11" s="60">
        <f t="shared" si="1"/>
        <v>3.525405316440855E-2</v>
      </c>
      <c r="M11" s="60">
        <f t="shared" si="2"/>
        <v>4.3458667190977129E-2</v>
      </c>
    </row>
    <row r="12" spans="2:13" x14ac:dyDescent="0.2">
      <c r="B12" s="19"/>
      <c r="C12" s="19"/>
      <c r="D12" s="19"/>
      <c r="E12" s="19"/>
      <c r="F12" s="19"/>
      <c r="G12" s="19"/>
      <c r="H12" s="19"/>
      <c r="I12" s="19"/>
      <c r="J12" s="19"/>
      <c r="K12" s="20"/>
      <c r="L12" s="20"/>
      <c r="M12" s="20"/>
    </row>
    <row r="13" spans="2:13" x14ac:dyDescent="0.2">
      <c r="B13" s="16" t="s">
        <v>116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780.31431800000007</v>
      </c>
      <c r="D16" s="24">
        <f t="shared" ref="D16:J16" si="6">SUM(D17:D23)</f>
        <v>1078.253804160297</v>
      </c>
      <c r="E16" s="24">
        <f t="shared" si="6"/>
        <v>1320.3267098252363</v>
      </c>
      <c r="F16" s="24">
        <f t="shared" si="6"/>
        <v>1571.979770215695</v>
      </c>
      <c r="G16" s="24">
        <f t="shared" si="6"/>
        <v>1828.4000689101108</v>
      </c>
      <c r="H16" s="24">
        <f t="shared" si="6"/>
        <v>2082.7332061006286</v>
      </c>
      <c r="I16" s="24">
        <f t="shared" si="6"/>
        <v>1825.493992832171</v>
      </c>
      <c r="J16" s="24">
        <f t="shared" si="6"/>
        <v>2232.1520411222277</v>
      </c>
      <c r="K16" s="23">
        <f t="shared" ref="K16:K23" si="7">(H16/C16)^(1/27)-1</f>
        <v>3.7029860326648789E-2</v>
      </c>
      <c r="L16" s="23">
        <f>(I16/C16)^(1/27)-1</f>
        <v>3.1978790304853399E-2</v>
      </c>
      <c r="M16" s="23">
        <f>(J16/C16)^(1/27)-1</f>
        <v>3.9694414885541374E-2</v>
      </c>
    </row>
    <row r="17" spans="2:13" x14ac:dyDescent="0.2">
      <c r="B17" s="58" t="s">
        <v>7</v>
      </c>
      <c r="C17" s="59">
        <v>181.26400000000001</v>
      </c>
      <c r="D17" s="59">
        <v>241.28087082683206</v>
      </c>
      <c r="E17" s="59">
        <v>291.37173777069387</v>
      </c>
      <c r="F17" s="59">
        <v>343.99582533533982</v>
      </c>
      <c r="G17" s="59">
        <v>399.22025431845987</v>
      </c>
      <c r="H17" s="59">
        <v>455.19782207430501</v>
      </c>
      <c r="I17" s="59">
        <v>333.22314580943601</v>
      </c>
      <c r="J17" s="59">
        <v>523.58450942220259</v>
      </c>
      <c r="K17" s="60">
        <f t="shared" si="7"/>
        <v>3.4691042838077557E-2</v>
      </c>
      <c r="L17" s="60">
        <f t="shared" ref="L17:L23" si="8">(I17/C17)^(1/27)-1</f>
        <v>2.2806470223763142E-2</v>
      </c>
      <c r="M17" s="60">
        <f t="shared" ref="M17:M23" si="9">(J17/C17)^(1/27)-1</f>
        <v>4.0068744791799116E-2</v>
      </c>
    </row>
    <row r="18" spans="2:13" x14ac:dyDescent="0.2">
      <c r="B18" s="18" t="s">
        <v>8</v>
      </c>
      <c r="C18" s="24">
        <v>44.472000000000001</v>
      </c>
      <c r="D18" s="24">
        <v>62.387580138145793</v>
      </c>
      <c r="E18" s="24">
        <v>85.893311480269929</v>
      </c>
      <c r="F18" s="24">
        <v>112.41522313825011</v>
      </c>
      <c r="G18" s="24">
        <v>137.8508994782153</v>
      </c>
      <c r="H18" s="24">
        <v>162.23300332960341</v>
      </c>
      <c r="I18" s="24">
        <v>146.70589032817887</v>
      </c>
      <c r="J18" s="24">
        <v>179.3311557886453</v>
      </c>
      <c r="K18" s="23">
        <f t="shared" si="7"/>
        <v>4.9099695566558132E-2</v>
      </c>
      <c r="L18" s="23">
        <f t="shared" si="8"/>
        <v>4.519795539561966E-2</v>
      </c>
      <c r="M18" s="23">
        <f t="shared" si="9"/>
        <v>5.3000275192875312E-2</v>
      </c>
    </row>
    <row r="19" spans="2:13" x14ac:dyDescent="0.2">
      <c r="B19" s="58" t="s">
        <v>9</v>
      </c>
      <c r="C19" s="59">
        <v>341.37900000000002</v>
      </c>
      <c r="D19" s="59">
        <v>514.1598909805499</v>
      </c>
      <c r="E19" s="59">
        <v>645.24095567291909</v>
      </c>
      <c r="F19" s="59">
        <v>781.28647220976029</v>
      </c>
      <c r="G19" s="59">
        <v>922.6813117821755</v>
      </c>
      <c r="H19" s="59">
        <v>1064.1532642559305</v>
      </c>
      <c r="I19" s="59">
        <v>967.2861168035613</v>
      </c>
      <c r="J19" s="59">
        <v>1108.263876229382</v>
      </c>
      <c r="K19" s="60">
        <f t="shared" si="7"/>
        <v>4.3008098939320671E-2</v>
      </c>
      <c r="L19" s="60">
        <f t="shared" si="8"/>
        <v>3.9327752605440303E-2</v>
      </c>
      <c r="M19" s="60">
        <f t="shared" si="9"/>
        <v>4.4578245379498282E-2</v>
      </c>
    </row>
    <row r="20" spans="2:13" x14ac:dyDescent="0.2">
      <c r="B20" s="18" t="s">
        <v>10</v>
      </c>
      <c r="C20" s="24">
        <v>8.9200239999999997</v>
      </c>
      <c r="D20" s="24">
        <v>20.678443817136063</v>
      </c>
      <c r="E20" s="24">
        <v>31.224068433310567</v>
      </c>
      <c r="F20" s="24">
        <v>41.372662251658205</v>
      </c>
      <c r="G20" s="24">
        <v>50.884387410483079</v>
      </c>
      <c r="H20" s="24">
        <v>59.638935440000004</v>
      </c>
      <c r="I20" s="24">
        <v>53.082239440000002</v>
      </c>
      <c r="J20" s="24">
        <v>66.967007440000003</v>
      </c>
      <c r="K20" s="23">
        <f t="shared" si="7"/>
        <v>7.2905877559613419E-2</v>
      </c>
      <c r="L20" s="23">
        <f t="shared" si="8"/>
        <v>6.8287796211030871E-2</v>
      </c>
      <c r="M20" s="23">
        <f t="shared" si="9"/>
        <v>7.7520982472888189E-2</v>
      </c>
    </row>
    <row r="21" spans="2:13" x14ac:dyDescent="0.2">
      <c r="B21" s="58" t="s">
        <v>11</v>
      </c>
      <c r="C21" s="59">
        <v>12.180999999999999</v>
      </c>
      <c r="D21" s="59">
        <v>15.878971599033672</v>
      </c>
      <c r="E21" s="59">
        <v>19.362448070523648</v>
      </c>
      <c r="F21" s="59">
        <v>23.197957542488876</v>
      </c>
      <c r="G21" s="59">
        <v>26.53837448602216</v>
      </c>
      <c r="H21" s="59">
        <v>29.683637165984202</v>
      </c>
      <c r="I21" s="59">
        <v>27.394412882774819</v>
      </c>
      <c r="J21" s="59">
        <v>30.895542192518398</v>
      </c>
      <c r="K21" s="60">
        <f t="shared" si="7"/>
        <v>3.3539767254634478E-2</v>
      </c>
      <c r="L21" s="60">
        <f t="shared" si="8"/>
        <v>3.0472155735282946E-2</v>
      </c>
      <c r="M21" s="60">
        <f t="shared" si="9"/>
        <v>3.5072683540863903E-2</v>
      </c>
    </row>
    <row r="22" spans="2:13" x14ac:dyDescent="0.2">
      <c r="B22" s="18" t="s">
        <v>12</v>
      </c>
      <c r="C22" s="24">
        <v>188.46829400000001</v>
      </c>
      <c r="D22" s="24">
        <v>214.19916592813928</v>
      </c>
      <c r="E22" s="24">
        <v>231.20907339407862</v>
      </c>
      <c r="F22" s="24">
        <v>247.8802505883738</v>
      </c>
      <c r="G22" s="24">
        <v>264.22072300538815</v>
      </c>
      <c r="H22" s="24">
        <v>280.23689940898259</v>
      </c>
      <c r="I22" s="24">
        <v>277.23435421855169</v>
      </c>
      <c r="J22" s="24">
        <v>282.23032413170836</v>
      </c>
      <c r="K22" s="23">
        <f t="shared" si="7"/>
        <v>1.4801266905763777E-2</v>
      </c>
      <c r="L22" s="23">
        <f>(I22/C22)^(1/27)-1</f>
        <v>1.4396474948568549E-2</v>
      </c>
      <c r="M22" s="23">
        <f>(J22/C22)^(1/27)-1</f>
        <v>1.5067712582862436E-2</v>
      </c>
    </row>
    <row r="23" spans="2:13" x14ac:dyDescent="0.2">
      <c r="B23" s="58" t="s">
        <v>13</v>
      </c>
      <c r="C23" s="59">
        <v>3.63</v>
      </c>
      <c r="D23" s="59">
        <v>9.6688808704602138</v>
      </c>
      <c r="E23" s="59">
        <v>16.02511500344059</v>
      </c>
      <c r="F23" s="59">
        <v>21.831379149823704</v>
      </c>
      <c r="G23" s="59">
        <v>27.004118429366731</v>
      </c>
      <c r="H23" s="59">
        <v>31.58964442582278</v>
      </c>
      <c r="I23" s="59">
        <v>20.56783334966827</v>
      </c>
      <c r="J23" s="59">
        <v>40.8796259177713</v>
      </c>
      <c r="K23" s="60">
        <f t="shared" si="7"/>
        <v>8.3431383584818608E-2</v>
      </c>
      <c r="L23" s="60">
        <f t="shared" si="8"/>
        <v>6.6348912465191923E-2</v>
      </c>
      <c r="M23" s="60">
        <f t="shared" si="9"/>
        <v>9.382578986829393E-2</v>
      </c>
    </row>
    <row r="25" spans="2:13" x14ac:dyDescent="0.2">
      <c r="B25" s="17" t="s">
        <v>117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1193.4799999999998</v>
      </c>
      <c r="D28" s="63">
        <f t="shared" ref="D28:J28" si="10">SUM(D29:D35)</f>
        <v>1756.994072659249</v>
      </c>
      <c r="E28" s="63">
        <f t="shared" si="10"/>
        <v>2223.6975755506537</v>
      </c>
      <c r="F28" s="63">
        <f t="shared" si="10"/>
        <v>2723.1785817072864</v>
      </c>
      <c r="G28" s="63">
        <f t="shared" si="10"/>
        <v>3244.162602303416</v>
      </c>
      <c r="H28" s="63">
        <f t="shared" si="10"/>
        <v>3770.0834854535606</v>
      </c>
      <c r="I28" s="63">
        <f t="shared" si="10"/>
        <v>3151.8282147886293</v>
      </c>
      <c r="J28" s="63">
        <f t="shared" si="10"/>
        <v>4241.6753660595296</v>
      </c>
      <c r="K28" s="60">
        <f t="shared" ref="K28:K35" si="11">(H28/C28)^(1/27)-1</f>
        <v>4.3521320593524981E-2</v>
      </c>
      <c r="L28" s="60">
        <f>(I28/C28)^(1/27)-1</f>
        <v>3.6621647429504911E-2</v>
      </c>
      <c r="M28" s="60">
        <f>(J28/C28)^(1/27)-1</f>
        <v>4.80864867104418E-2</v>
      </c>
    </row>
    <row r="29" spans="2:13" x14ac:dyDescent="0.2">
      <c r="B29" s="21" t="s">
        <v>7</v>
      </c>
      <c r="C29" s="22">
        <v>23.169</v>
      </c>
      <c r="D29" s="22">
        <v>20.598446449172837</v>
      </c>
      <c r="E29" s="22">
        <v>18.18408029580554</v>
      </c>
      <c r="F29" s="22">
        <v>15.532565295327595</v>
      </c>
      <c r="G29" s="22">
        <v>12.906875664617644</v>
      </c>
      <c r="H29" s="22">
        <v>10.462149646407353</v>
      </c>
      <c r="I29" s="22">
        <v>8.7464637242431067</v>
      </c>
      <c r="J29" s="22">
        <v>11.7708381266405</v>
      </c>
      <c r="K29" s="23">
        <f t="shared" si="11"/>
        <v>-2.9017022593921027E-2</v>
      </c>
      <c r="L29" s="23">
        <f t="shared" ref="L29:L35" si="12">(I29/C29)^(1/27)-1</f>
        <v>-3.5437078475595296E-2</v>
      </c>
      <c r="M29" s="23">
        <f t="shared" ref="M29:M35" si="13">(J29/C29)^(1/27)-1</f>
        <v>-2.4769195068905958E-2</v>
      </c>
    </row>
    <row r="30" spans="2:13" x14ac:dyDescent="0.2">
      <c r="B30" s="64" t="s">
        <v>8</v>
      </c>
      <c r="C30" s="63">
        <v>65.102000000000004</v>
      </c>
      <c r="D30" s="63">
        <v>100.16043532267872</v>
      </c>
      <c r="E30" s="63">
        <v>129.4673928721478</v>
      </c>
      <c r="F30" s="63">
        <v>163.91680047351528</v>
      </c>
      <c r="G30" s="63">
        <v>204.69476537665724</v>
      </c>
      <c r="H30" s="63">
        <v>250.15847509631814</v>
      </c>
      <c r="I30" s="63">
        <v>209.45140002236246</v>
      </c>
      <c r="J30" s="63">
        <v>281.53118611948474</v>
      </c>
      <c r="K30" s="60">
        <f t="shared" si="11"/>
        <v>5.1120788854960075E-2</v>
      </c>
      <c r="L30" s="60">
        <f t="shared" si="12"/>
        <v>4.4229328010097824E-2</v>
      </c>
      <c r="M30" s="60">
        <f t="shared" si="13"/>
        <v>5.5730439705717894E-2</v>
      </c>
    </row>
    <row r="31" spans="2:13" x14ac:dyDescent="0.2">
      <c r="B31" s="21" t="s">
        <v>9</v>
      </c>
      <c r="C31" s="22">
        <v>869.18100000000004</v>
      </c>
      <c r="D31" s="22">
        <v>1240.5367659951587</v>
      </c>
      <c r="E31" s="22">
        <v>1519.408744882478</v>
      </c>
      <c r="F31" s="22">
        <v>1822.3803974397233</v>
      </c>
      <c r="G31" s="22">
        <v>2155.3521114487125</v>
      </c>
      <c r="H31" s="22">
        <v>2494.0824998999442</v>
      </c>
      <c r="I31" s="22">
        <v>2088.2325540806974</v>
      </c>
      <c r="J31" s="22">
        <v>2806.868742729298</v>
      </c>
      <c r="K31" s="23">
        <f t="shared" si="11"/>
        <v>3.9813801239873658E-2</v>
      </c>
      <c r="L31" s="23">
        <f t="shared" si="12"/>
        <v>3.2996472372277097E-2</v>
      </c>
      <c r="M31" s="23">
        <f t="shared" si="13"/>
        <v>4.4373865719938621E-2</v>
      </c>
    </row>
    <row r="32" spans="2:13" x14ac:dyDescent="0.2">
      <c r="B32" s="64" t="s">
        <v>10</v>
      </c>
      <c r="C32" s="63">
        <v>34.228000000000002</v>
      </c>
      <c r="D32" s="63">
        <v>79.233218522848901</v>
      </c>
      <c r="E32" s="63">
        <v>119.64069729941254</v>
      </c>
      <c r="F32" s="63">
        <v>158.5268803613321</v>
      </c>
      <c r="G32" s="63">
        <v>194.97278531932085</v>
      </c>
      <c r="H32" s="63">
        <v>228.51742838944722</v>
      </c>
      <c r="I32" s="63">
        <v>203.39425512022001</v>
      </c>
      <c r="J32" s="63">
        <v>256.5962691021129</v>
      </c>
      <c r="K32" s="60">
        <f t="shared" si="11"/>
        <v>7.28485960522125E-2</v>
      </c>
      <c r="L32" s="60">
        <f t="shared" si="12"/>
        <v>6.823076125895855E-2</v>
      </c>
      <c r="M32" s="60">
        <f t="shared" si="13"/>
        <v>7.7463454569068446E-2</v>
      </c>
    </row>
    <row r="33" spans="2:13" x14ac:dyDescent="0.2">
      <c r="B33" s="21" t="s">
        <v>11</v>
      </c>
      <c r="C33" s="22">
        <v>141.637</v>
      </c>
      <c r="D33" s="22">
        <v>184.6388358701374</v>
      </c>
      <c r="E33" s="22">
        <v>225.14429533679862</v>
      </c>
      <c r="F33" s="22">
        <v>269.74315361019222</v>
      </c>
      <c r="G33" s="22">
        <v>308.58513351601954</v>
      </c>
      <c r="H33" s="22">
        <v>345.15788233114563</v>
      </c>
      <c r="I33" s="22">
        <v>318.53904848153081</v>
      </c>
      <c r="J33" s="22">
        <v>359.24977309931472</v>
      </c>
      <c r="K33" s="23">
        <f t="shared" si="11"/>
        <v>3.3540375881012441E-2</v>
      </c>
      <c r="L33" s="23">
        <f t="shared" si="12"/>
        <v>3.0472762555219246E-2</v>
      </c>
      <c r="M33" s="23">
        <f t="shared" si="13"/>
        <v>3.5073293069938893E-2</v>
      </c>
    </row>
    <row r="34" spans="2:13" x14ac:dyDescent="0.2">
      <c r="B34" s="64" t="s">
        <v>12</v>
      </c>
      <c r="C34" s="63">
        <v>23.146999999999998</v>
      </c>
      <c r="D34" s="63">
        <v>34.14267349079703</v>
      </c>
      <c r="E34" s="63">
        <v>44.55272883140001</v>
      </c>
      <c r="F34" s="63">
        <v>57.788960934579059</v>
      </c>
      <c r="G34" s="63">
        <v>74.572853893000357</v>
      </c>
      <c r="H34" s="63">
        <v>95.801797462631782</v>
      </c>
      <c r="I34" s="63">
        <v>96.527910227712653</v>
      </c>
      <c r="J34" s="63">
        <v>95.080883519259132</v>
      </c>
      <c r="K34" s="60">
        <f t="shared" si="11"/>
        <v>5.401640004511199E-2</v>
      </c>
      <c r="L34" s="60">
        <f t="shared" si="12"/>
        <v>5.4311204533698643E-2</v>
      </c>
      <c r="M34" s="60">
        <f t="shared" si="13"/>
        <v>5.3721569947367431E-2</v>
      </c>
    </row>
    <row r="35" spans="2:13" x14ac:dyDescent="0.2">
      <c r="B35" s="18" t="s">
        <v>13</v>
      </c>
      <c r="C35" s="24">
        <v>37.015999999999771</v>
      </c>
      <c r="D35" s="24">
        <v>97.683697008455411</v>
      </c>
      <c r="E35" s="24">
        <v>167.29963603261098</v>
      </c>
      <c r="F35" s="24">
        <v>235.28982359261727</v>
      </c>
      <c r="G35" s="24">
        <v>293.0780770850879</v>
      </c>
      <c r="H35" s="24">
        <v>345.90325262766629</v>
      </c>
      <c r="I35" s="24">
        <v>226.93658313186342</v>
      </c>
      <c r="J35" s="24">
        <v>430.57767336341976</v>
      </c>
      <c r="K35" s="23">
        <f t="shared" si="11"/>
        <v>8.6292691772981822E-2</v>
      </c>
      <c r="L35" s="23">
        <f t="shared" si="12"/>
        <v>6.9466593294701173E-2</v>
      </c>
      <c r="M35" s="23">
        <f t="shared" si="13"/>
        <v>9.5138289941726795E-2</v>
      </c>
    </row>
    <row r="43" spans="2:13" x14ac:dyDescent="0.2">
      <c r="B43" s="17"/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2"/>
  <sheetViews>
    <sheetView workbookViewId="0"/>
  </sheetViews>
  <sheetFormatPr defaultRowHeight="12.75" x14ac:dyDescent="0.2"/>
  <cols>
    <col min="1" max="1" width="9.140625" style="16"/>
    <col min="2" max="2" width="27.42578125" style="16" customWidth="1"/>
    <col min="3" max="3" width="9.140625" style="16"/>
    <col min="4" max="8" width="7.7109375" style="16" customWidth="1"/>
    <col min="9" max="10" width="10.85546875" style="16" customWidth="1"/>
    <col min="11" max="11" width="12.7109375" style="16" customWidth="1"/>
    <col min="12" max="13" width="12.140625" style="16" customWidth="1"/>
    <col min="14" max="16384" width="9.140625" style="16"/>
  </cols>
  <sheetData>
    <row r="1" spans="2:13" ht="15" x14ac:dyDescent="0.25">
      <c r="B1" s="81" t="s">
        <v>151</v>
      </c>
      <c r="C1" s="3"/>
      <c r="D1" s="19"/>
      <c r="E1" s="19"/>
      <c r="F1" s="19"/>
      <c r="G1" s="3"/>
      <c r="H1" s="19"/>
      <c r="I1" s="19"/>
      <c r="J1" s="19"/>
      <c r="K1" s="19"/>
      <c r="L1" s="19"/>
      <c r="M1" s="3"/>
    </row>
    <row r="3" spans="2:13" x14ac:dyDescent="0.2">
      <c r="B3" s="16" t="s">
        <v>139</v>
      </c>
    </row>
    <row r="5" spans="2:13" x14ac:dyDescent="0.2">
      <c r="B5" s="85"/>
      <c r="C5" s="86">
        <v>2013</v>
      </c>
      <c r="D5" s="86" t="s">
        <v>14</v>
      </c>
      <c r="E5" s="86"/>
      <c r="F5" s="86"/>
      <c r="G5" s="86"/>
      <c r="H5" s="86"/>
      <c r="I5" s="87" t="s">
        <v>36</v>
      </c>
      <c r="J5" s="87" t="s">
        <v>38</v>
      </c>
      <c r="K5" s="86" t="s">
        <v>18</v>
      </c>
      <c r="L5" s="86"/>
      <c r="M5" s="86"/>
    </row>
    <row r="6" spans="2:13" x14ac:dyDescent="0.2">
      <c r="B6" s="85"/>
      <c r="C6" s="86"/>
      <c r="D6" s="86"/>
      <c r="E6" s="86"/>
      <c r="F6" s="86"/>
      <c r="G6" s="86"/>
      <c r="H6" s="86"/>
      <c r="I6" s="87"/>
      <c r="J6" s="87"/>
      <c r="K6" s="86"/>
      <c r="L6" s="86"/>
      <c r="M6" s="86"/>
    </row>
    <row r="7" spans="2:13" x14ac:dyDescent="0.2">
      <c r="B7" s="85"/>
      <c r="C7" s="86"/>
      <c r="D7" s="86"/>
      <c r="E7" s="86"/>
      <c r="F7" s="86"/>
      <c r="G7" s="86"/>
      <c r="H7" s="86"/>
      <c r="I7" s="87"/>
      <c r="J7" s="87"/>
      <c r="K7" s="86"/>
      <c r="L7" s="86"/>
      <c r="M7" s="86"/>
    </row>
    <row r="8" spans="2:13" ht="27.75" customHeight="1" x14ac:dyDescent="0.2">
      <c r="B8" s="85"/>
      <c r="C8" s="86"/>
      <c r="D8" s="12">
        <v>2020</v>
      </c>
      <c r="E8" s="12">
        <v>2025</v>
      </c>
      <c r="F8" s="12">
        <v>2030</v>
      </c>
      <c r="G8" s="12">
        <v>2035</v>
      </c>
      <c r="H8" s="12">
        <v>2040</v>
      </c>
      <c r="I8" s="12">
        <v>2040</v>
      </c>
      <c r="J8" s="12">
        <v>2040</v>
      </c>
      <c r="K8" s="13" t="s">
        <v>36</v>
      </c>
      <c r="L8" s="13" t="s">
        <v>14</v>
      </c>
      <c r="M8" s="13" t="s">
        <v>37</v>
      </c>
    </row>
    <row r="9" spans="2:13" x14ac:dyDescent="0.2">
      <c r="B9" s="18" t="s">
        <v>19</v>
      </c>
      <c r="C9" s="27">
        <v>2674</v>
      </c>
      <c r="D9" s="27">
        <v>2721</v>
      </c>
      <c r="E9" s="27">
        <v>2744</v>
      </c>
      <c r="F9" s="27">
        <v>2757</v>
      </c>
      <c r="G9" s="27">
        <v>2760</v>
      </c>
      <c r="H9" s="27">
        <v>2754</v>
      </c>
      <c r="I9" s="27">
        <v>2709</v>
      </c>
      <c r="J9" s="27">
        <v>2817</v>
      </c>
      <c r="K9" s="29">
        <v>0</v>
      </c>
      <c r="L9" s="29">
        <v>1E-3</v>
      </c>
      <c r="M9" s="29">
        <v>2E-3</v>
      </c>
    </row>
    <row r="10" spans="2:13" x14ac:dyDescent="0.2">
      <c r="B10" s="58" t="s">
        <v>20</v>
      </c>
      <c r="C10" s="66">
        <v>2220</v>
      </c>
      <c r="D10" s="66">
        <v>2235</v>
      </c>
      <c r="E10" s="66">
        <v>2238</v>
      </c>
      <c r="F10" s="66">
        <v>2234</v>
      </c>
      <c r="G10" s="66">
        <v>2224</v>
      </c>
      <c r="H10" s="66">
        <v>2210</v>
      </c>
      <c r="I10" s="66">
        <v>2183</v>
      </c>
      <c r="J10" s="66">
        <v>2265</v>
      </c>
      <c r="K10" s="67">
        <v>-1E-3</v>
      </c>
      <c r="L10" s="67">
        <v>0</v>
      </c>
      <c r="M10" s="67">
        <v>1E-3</v>
      </c>
    </row>
    <row r="11" spans="2:13" x14ac:dyDescent="0.2">
      <c r="B11" s="18" t="s">
        <v>40</v>
      </c>
      <c r="C11" s="27">
        <v>681</v>
      </c>
      <c r="D11" s="27">
        <v>737</v>
      </c>
      <c r="E11" s="27">
        <v>792</v>
      </c>
      <c r="F11" s="27">
        <v>855</v>
      </c>
      <c r="G11" s="27">
        <v>917</v>
      </c>
      <c r="H11" s="27">
        <v>975</v>
      </c>
      <c r="I11" s="27">
        <v>908</v>
      </c>
      <c r="J11" s="27">
        <v>1038</v>
      </c>
      <c r="K11" s="29">
        <v>1.0999999999999999E-2</v>
      </c>
      <c r="L11" s="29">
        <v>1.2999999999999999E-2</v>
      </c>
      <c r="M11" s="29">
        <v>1.6E-2</v>
      </c>
    </row>
    <row r="12" spans="2:13" x14ac:dyDescent="0.2">
      <c r="B12" s="58" t="s">
        <v>21</v>
      </c>
      <c r="C12" s="66">
        <v>296</v>
      </c>
      <c r="D12" s="66">
        <v>317</v>
      </c>
      <c r="E12" s="66">
        <v>338</v>
      </c>
      <c r="F12" s="66">
        <v>365</v>
      </c>
      <c r="G12" s="66">
        <v>391</v>
      </c>
      <c r="H12" s="66">
        <v>417</v>
      </c>
      <c r="I12" s="66">
        <v>394</v>
      </c>
      <c r="J12" s="66">
        <v>442</v>
      </c>
      <c r="K12" s="67">
        <v>1.0999999999999999E-2</v>
      </c>
      <c r="L12" s="67">
        <v>1.2999999999999999E-2</v>
      </c>
      <c r="M12" s="67">
        <v>1.4999999999999999E-2</v>
      </c>
    </row>
    <row r="13" spans="2:13" x14ac:dyDescent="0.2">
      <c r="B13" s="18" t="s">
        <v>22</v>
      </c>
      <c r="C13" s="27">
        <v>1930</v>
      </c>
      <c r="D13" s="27">
        <v>1846</v>
      </c>
      <c r="E13" s="27">
        <v>1792</v>
      </c>
      <c r="F13" s="27">
        <v>1734</v>
      </c>
      <c r="G13" s="27">
        <v>1692</v>
      </c>
      <c r="H13" s="27">
        <v>1646</v>
      </c>
      <c r="I13" s="27">
        <v>1571</v>
      </c>
      <c r="J13" s="27">
        <v>1670</v>
      </c>
      <c r="K13" s="29">
        <v>-8.0000000000000002E-3</v>
      </c>
      <c r="L13" s="29">
        <v>-6.0000000000000001E-3</v>
      </c>
      <c r="M13" s="29">
        <v>-5.0000000000000001E-3</v>
      </c>
    </row>
    <row r="14" spans="2:13" x14ac:dyDescent="0.2">
      <c r="B14" s="58" t="s">
        <v>23</v>
      </c>
      <c r="C14" s="66">
        <v>1714</v>
      </c>
      <c r="D14" s="66">
        <v>1602</v>
      </c>
      <c r="E14" s="66">
        <v>1533</v>
      </c>
      <c r="F14" s="66">
        <v>1460</v>
      </c>
      <c r="G14" s="66">
        <v>1405</v>
      </c>
      <c r="H14" s="66">
        <v>1349</v>
      </c>
      <c r="I14" s="66">
        <v>1293</v>
      </c>
      <c r="J14" s="66">
        <v>1367</v>
      </c>
      <c r="K14" s="67">
        <v>-0.01</v>
      </c>
      <c r="L14" s="67">
        <v>-8.9999999999999993E-3</v>
      </c>
      <c r="M14" s="67">
        <v>-8.0000000000000002E-3</v>
      </c>
    </row>
    <row r="15" spans="2:13" x14ac:dyDescent="0.2">
      <c r="B15" s="18" t="s">
        <v>24</v>
      </c>
      <c r="C15" s="27">
        <v>1013</v>
      </c>
      <c r="D15" s="27">
        <v>1001</v>
      </c>
      <c r="E15" s="27">
        <v>1045</v>
      </c>
      <c r="F15" s="27">
        <v>1086</v>
      </c>
      <c r="G15" s="27">
        <v>1116</v>
      </c>
      <c r="H15" s="27">
        <v>1153</v>
      </c>
      <c r="I15" s="27">
        <v>1087</v>
      </c>
      <c r="J15" s="27">
        <v>1202</v>
      </c>
      <c r="K15" s="29">
        <v>3.0000000000000001E-3</v>
      </c>
      <c r="L15" s="29">
        <v>5.0000000000000001E-3</v>
      </c>
      <c r="M15" s="29">
        <v>6.0000000000000001E-3</v>
      </c>
    </row>
    <row r="16" spans="2:13" x14ac:dyDescent="0.2">
      <c r="B16" s="58" t="s">
        <v>25</v>
      </c>
      <c r="C16" s="66">
        <v>687</v>
      </c>
      <c r="D16" s="66">
        <v>678</v>
      </c>
      <c r="E16" s="66">
        <v>713</v>
      </c>
      <c r="F16" s="66">
        <v>742</v>
      </c>
      <c r="G16" s="66">
        <v>763</v>
      </c>
      <c r="H16" s="66">
        <v>794</v>
      </c>
      <c r="I16" s="66">
        <v>749</v>
      </c>
      <c r="J16" s="66">
        <v>837</v>
      </c>
      <c r="K16" s="67">
        <v>3.0000000000000001E-3</v>
      </c>
      <c r="L16" s="67">
        <v>5.0000000000000001E-3</v>
      </c>
      <c r="M16" s="67">
        <v>7.0000000000000001E-3</v>
      </c>
    </row>
    <row r="17" spans="2:13" x14ac:dyDescent="0.2">
      <c r="B17" s="18" t="s">
        <v>26</v>
      </c>
      <c r="C17" s="27">
        <v>896</v>
      </c>
      <c r="D17" s="27">
        <v>883</v>
      </c>
      <c r="E17" s="27">
        <v>874</v>
      </c>
      <c r="F17" s="27">
        <v>859</v>
      </c>
      <c r="G17" s="27">
        <v>839</v>
      </c>
      <c r="H17" s="27">
        <v>814</v>
      </c>
      <c r="I17" s="27">
        <v>800</v>
      </c>
      <c r="J17" s="27">
        <v>823</v>
      </c>
      <c r="K17" s="29">
        <v>-4.0000000000000001E-3</v>
      </c>
      <c r="L17" s="29">
        <v>-4.0000000000000001E-3</v>
      </c>
      <c r="M17" s="29">
        <v>-3.0000000000000001E-3</v>
      </c>
    </row>
    <row r="18" spans="2:13" x14ac:dyDescent="0.2">
      <c r="B18" s="58" t="s">
        <v>27</v>
      </c>
      <c r="C18" s="66">
        <v>465</v>
      </c>
      <c r="D18" s="66">
        <v>424</v>
      </c>
      <c r="E18" s="66">
        <v>403</v>
      </c>
      <c r="F18" s="66">
        <v>382</v>
      </c>
      <c r="G18" s="66">
        <v>361</v>
      </c>
      <c r="H18" s="66">
        <v>341</v>
      </c>
      <c r="I18" s="66">
        <v>347</v>
      </c>
      <c r="J18" s="66">
        <v>338</v>
      </c>
      <c r="K18" s="67">
        <v>-1.0999999999999999E-2</v>
      </c>
      <c r="L18" s="67">
        <v>-1.0999999999999999E-2</v>
      </c>
      <c r="M18" s="67">
        <v>-1.2E-2</v>
      </c>
    </row>
    <row r="19" spans="2:13" x14ac:dyDescent="0.2">
      <c r="B19" s="18" t="s">
        <v>39</v>
      </c>
      <c r="C19" s="27">
        <v>4790</v>
      </c>
      <c r="D19" s="27">
        <v>5731</v>
      </c>
      <c r="E19" s="27">
        <v>6319</v>
      </c>
      <c r="F19" s="27">
        <v>6847</v>
      </c>
      <c r="G19" s="27">
        <v>7329</v>
      </c>
      <c r="H19" s="27">
        <v>7762</v>
      </c>
      <c r="I19" s="27">
        <v>7250</v>
      </c>
      <c r="J19" s="27">
        <v>8179</v>
      </c>
      <c r="K19" s="29">
        <v>1.4999999999999999E-2</v>
      </c>
      <c r="L19" s="29">
        <v>1.7999999999999999E-2</v>
      </c>
      <c r="M19" s="29">
        <v>0.02</v>
      </c>
    </row>
    <row r="20" spans="2:13" x14ac:dyDescent="0.2">
      <c r="B20" s="58" t="s">
        <v>28</v>
      </c>
      <c r="C20" s="66">
        <v>780</v>
      </c>
      <c r="D20" s="66">
        <v>1078</v>
      </c>
      <c r="E20" s="66">
        <v>1320</v>
      </c>
      <c r="F20" s="66">
        <v>1572</v>
      </c>
      <c r="G20" s="66">
        <v>1828</v>
      </c>
      <c r="H20" s="66">
        <v>2083</v>
      </c>
      <c r="I20" s="66">
        <v>1825</v>
      </c>
      <c r="J20" s="66">
        <v>2232</v>
      </c>
      <c r="K20" s="67">
        <v>3.2000000000000001E-2</v>
      </c>
      <c r="L20" s="67">
        <v>3.6999999999999998E-2</v>
      </c>
      <c r="M20" s="67">
        <v>0.04</v>
      </c>
    </row>
    <row r="21" spans="2:13" x14ac:dyDescent="0.2">
      <c r="B21" s="18" t="s">
        <v>29</v>
      </c>
      <c r="C21" s="27">
        <v>3179</v>
      </c>
      <c r="D21" s="27">
        <v>3645</v>
      </c>
      <c r="E21" s="27">
        <v>3852</v>
      </c>
      <c r="F21" s="27">
        <v>3984</v>
      </c>
      <c r="G21" s="27">
        <v>4061</v>
      </c>
      <c r="H21" s="27">
        <v>4087</v>
      </c>
      <c r="I21" s="27">
        <v>3951</v>
      </c>
      <c r="J21" s="27">
        <v>4279</v>
      </c>
      <c r="K21" s="29">
        <v>8.0000000000000002E-3</v>
      </c>
      <c r="L21" s="29">
        <v>8.9999999999999993E-3</v>
      </c>
      <c r="M21" s="29">
        <v>1.0999999999999999E-2</v>
      </c>
    </row>
    <row r="22" spans="2:13" x14ac:dyDescent="0.2">
      <c r="B22" s="58" t="s">
        <v>30</v>
      </c>
      <c r="C22" s="66">
        <v>750</v>
      </c>
      <c r="D22" s="66">
        <v>870</v>
      </c>
      <c r="E22" s="66">
        <v>950</v>
      </c>
      <c r="F22" s="66">
        <v>1022</v>
      </c>
      <c r="G22" s="66">
        <v>1088</v>
      </c>
      <c r="H22" s="66">
        <v>1151</v>
      </c>
      <c r="I22" s="66">
        <v>1063</v>
      </c>
      <c r="J22" s="66">
        <v>1211</v>
      </c>
      <c r="K22" s="67">
        <v>1.2999999999999999E-2</v>
      </c>
      <c r="L22" s="67">
        <v>1.6E-2</v>
      </c>
      <c r="M22" s="67">
        <v>1.7999999999999999E-2</v>
      </c>
    </row>
    <row r="23" spans="2:13" x14ac:dyDescent="0.2">
      <c r="B23" s="18" t="s">
        <v>31</v>
      </c>
      <c r="C23" s="27">
        <v>232</v>
      </c>
      <c r="D23" s="27">
        <v>278</v>
      </c>
      <c r="E23" s="27">
        <v>313</v>
      </c>
      <c r="F23" s="27">
        <v>344</v>
      </c>
      <c r="G23" s="27">
        <v>374</v>
      </c>
      <c r="H23" s="27">
        <v>403</v>
      </c>
      <c r="I23" s="27">
        <v>373</v>
      </c>
      <c r="J23" s="27">
        <v>410</v>
      </c>
      <c r="K23" s="29">
        <v>1.7999999999999999E-2</v>
      </c>
      <c r="L23" s="29">
        <v>2.1000000000000001E-2</v>
      </c>
      <c r="M23" s="29">
        <v>2.1000000000000001E-2</v>
      </c>
    </row>
    <row r="24" spans="2:13" x14ac:dyDescent="0.2">
      <c r="B24" s="58" t="s">
        <v>32</v>
      </c>
      <c r="C24" s="66">
        <v>761</v>
      </c>
      <c r="D24" s="66">
        <v>891</v>
      </c>
      <c r="E24" s="66">
        <v>990</v>
      </c>
      <c r="F24" s="66">
        <v>1093</v>
      </c>
      <c r="G24" s="66">
        <v>1204</v>
      </c>
      <c r="H24" s="66">
        <v>1321</v>
      </c>
      <c r="I24" s="66">
        <v>1221</v>
      </c>
      <c r="J24" s="66">
        <v>1401</v>
      </c>
      <c r="K24" s="67">
        <v>1.7999999999999999E-2</v>
      </c>
      <c r="L24" s="67">
        <v>2.1000000000000001E-2</v>
      </c>
      <c r="M24" s="67">
        <v>2.3E-2</v>
      </c>
    </row>
    <row r="25" spans="2:13" x14ac:dyDescent="0.2">
      <c r="B25" s="18" t="s">
        <v>33</v>
      </c>
      <c r="C25" s="27">
        <v>13494</v>
      </c>
      <c r="D25" s="27">
        <v>14681</v>
      </c>
      <c r="E25" s="27">
        <v>15507</v>
      </c>
      <c r="F25" s="27">
        <v>16253</v>
      </c>
      <c r="G25" s="27">
        <v>16945</v>
      </c>
      <c r="H25" s="27">
        <v>17576</v>
      </c>
      <c r="I25" s="27">
        <v>16609</v>
      </c>
      <c r="J25" s="27">
        <v>18342</v>
      </c>
      <c r="K25" s="29">
        <v>8.0000000000000002E-3</v>
      </c>
      <c r="L25" s="29">
        <v>0.01</v>
      </c>
      <c r="M25" s="29">
        <v>1.0999999999999999E-2</v>
      </c>
    </row>
    <row r="26" spans="2:13" x14ac:dyDescent="0.2">
      <c r="B26" s="58" t="s">
        <v>34</v>
      </c>
      <c r="C26" s="66">
        <v>5462</v>
      </c>
      <c r="D26" s="66">
        <v>5414</v>
      </c>
      <c r="E26" s="66">
        <v>5379</v>
      </c>
      <c r="F26" s="66">
        <v>5324</v>
      </c>
      <c r="G26" s="66">
        <v>5268</v>
      </c>
      <c r="H26" s="66">
        <v>5196</v>
      </c>
      <c r="I26" s="66">
        <v>5055</v>
      </c>
      <c r="J26" s="66">
        <v>5293</v>
      </c>
      <c r="K26" s="67">
        <v>-3.0000000000000001E-3</v>
      </c>
      <c r="L26" s="67">
        <v>-2E-3</v>
      </c>
      <c r="M26" s="67">
        <v>-1E-3</v>
      </c>
    </row>
    <row r="27" spans="2:13" x14ac:dyDescent="0.2">
      <c r="B27" s="18" t="s">
        <v>35</v>
      </c>
      <c r="C27" s="27">
        <v>8032</v>
      </c>
      <c r="D27" s="27">
        <v>9267</v>
      </c>
      <c r="E27" s="27">
        <v>10128</v>
      </c>
      <c r="F27" s="27">
        <v>10930</v>
      </c>
      <c r="G27" s="27">
        <v>11676</v>
      </c>
      <c r="H27" s="27">
        <v>12380</v>
      </c>
      <c r="I27" s="27">
        <v>11554</v>
      </c>
      <c r="J27" s="27">
        <v>13049</v>
      </c>
      <c r="K27" s="29">
        <v>1.4E-2</v>
      </c>
      <c r="L27" s="29">
        <v>1.6E-2</v>
      </c>
      <c r="M27" s="29">
        <v>1.7999999999999999E-2</v>
      </c>
    </row>
    <row r="30" spans="2:13" x14ac:dyDescent="0.2">
      <c r="C30" s="36"/>
    </row>
    <row r="31" spans="2:13" x14ac:dyDescent="0.2">
      <c r="C31" s="36"/>
    </row>
    <row r="32" spans="2:13" x14ac:dyDescent="0.2">
      <c r="C32" s="36"/>
    </row>
    <row r="33" spans="3:3" x14ac:dyDescent="0.2">
      <c r="C33" s="36"/>
    </row>
    <row r="34" spans="3:3" x14ac:dyDescent="0.2">
      <c r="C34" s="36"/>
    </row>
    <row r="35" spans="3:3" x14ac:dyDescent="0.2">
      <c r="C35" s="36"/>
    </row>
    <row r="36" spans="3:3" x14ac:dyDescent="0.2">
      <c r="C36" s="36"/>
    </row>
    <row r="37" spans="3:3" x14ac:dyDescent="0.2">
      <c r="C37" s="36"/>
    </row>
    <row r="38" spans="3:3" x14ac:dyDescent="0.2">
      <c r="C38" s="37"/>
    </row>
    <row r="39" spans="3:3" x14ac:dyDescent="0.2">
      <c r="C39" s="37"/>
    </row>
    <row r="40" spans="3:3" x14ac:dyDescent="0.2">
      <c r="C40" s="37"/>
    </row>
    <row r="41" spans="3:3" x14ac:dyDescent="0.2">
      <c r="C41" s="36"/>
    </row>
    <row r="42" spans="3:3" x14ac:dyDescent="0.2">
      <c r="C42" s="36"/>
    </row>
    <row r="43" spans="3:3" x14ac:dyDescent="0.2">
      <c r="C43" s="36"/>
    </row>
    <row r="44" spans="3:3" x14ac:dyDescent="0.2">
      <c r="C44" s="36"/>
    </row>
    <row r="45" spans="3:3" x14ac:dyDescent="0.2">
      <c r="C45" s="36"/>
    </row>
    <row r="46" spans="3:3" x14ac:dyDescent="0.2">
      <c r="C46" s="36"/>
    </row>
    <row r="47" spans="3:3" x14ac:dyDescent="0.2">
      <c r="C47" s="36"/>
    </row>
    <row r="48" spans="3:3" x14ac:dyDescent="0.2">
      <c r="C48" s="36"/>
    </row>
    <row r="49" spans="3:3" x14ac:dyDescent="0.2">
      <c r="C49" s="36"/>
    </row>
    <row r="50" spans="3:3" x14ac:dyDescent="0.2">
      <c r="C50" s="37"/>
    </row>
    <row r="51" spans="3:3" x14ac:dyDescent="0.2">
      <c r="C51" s="37"/>
    </row>
    <row r="52" spans="3:3" x14ac:dyDescent="0.2">
      <c r="C52" s="37"/>
    </row>
    <row r="53" spans="3:3" x14ac:dyDescent="0.2">
      <c r="C53" s="36"/>
    </row>
    <row r="54" spans="3:3" x14ac:dyDescent="0.2">
      <c r="C54" s="36"/>
    </row>
    <row r="55" spans="3:3" x14ac:dyDescent="0.2">
      <c r="C55" s="36"/>
    </row>
    <row r="56" spans="3:3" x14ac:dyDescent="0.2">
      <c r="C56" s="36"/>
    </row>
    <row r="57" spans="3:3" x14ac:dyDescent="0.2">
      <c r="C57" s="36"/>
    </row>
    <row r="58" spans="3:3" x14ac:dyDescent="0.2">
      <c r="C58" s="36"/>
    </row>
    <row r="59" spans="3:3" x14ac:dyDescent="0.2">
      <c r="C59" s="36"/>
    </row>
    <row r="60" spans="3:3" x14ac:dyDescent="0.2">
      <c r="C60" s="36"/>
    </row>
    <row r="61" spans="3:3" x14ac:dyDescent="0.2">
      <c r="C61" s="36"/>
    </row>
    <row r="62" spans="3:3" x14ac:dyDescent="0.2">
      <c r="C62" s="36"/>
    </row>
    <row r="63" spans="3:3" x14ac:dyDescent="0.2">
      <c r="C63" s="36"/>
    </row>
    <row r="64" spans="3:3" x14ac:dyDescent="0.2">
      <c r="C64" s="37"/>
    </row>
    <row r="65" spans="3:3" x14ac:dyDescent="0.2">
      <c r="C65" s="37"/>
    </row>
    <row r="66" spans="3:3" x14ac:dyDescent="0.2">
      <c r="C66" s="37"/>
    </row>
    <row r="67" spans="3:3" x14ac:dyDescent="0.2">
      <c r="C67" s="36"/>
    </row>
    <row r="68" spans="3:3" x14ac:dyDescent="0.2">
      <c r="C68" s="36"/>
    </row>
    <row r="69" spans="3:3" x14ac:dyDescent="0.2">
      <c r="C69" s="36"/>
    </row>
    <row r="70" spans="3:3" x14ac:dyDescent="0.2">
      <c r="C70" s="36"/>
    </row>
    <row r="71" spans="3:3" x14ac:dyDescent="0.2">
      <c r="C71" s="36"/>
    </row>
    <row r="72" spans="3:3" x14ac:dyDescent="0.2">
      <c r="C72" s="36"/>
    </row>
    <row r="73" spans="3:3" x14ac:dyDescent="0.2">
      <c r="C73" s="36"/>
    </row>
    <row r="74" spans="3:3" x14ac:dyDescent="0.2">
      <c r="C74" s="36"/>
    </row>
    <row r="75" spans="3:3" x14ac:dyDescent="0.2">
      <c r="C75" s="36"/>
    </row>
    <row r="76" spans="3:3" x14ac:dyDescent="0.2">
      <c r="C76" s="37"/>
    </row>
    <row r="77" spans="3:3" x14ac:dyDescent="0.2">
      <c r="C77" s="37"/>
    </row>
    <row r="78" spans="3:3" x14ac:dyDescent="0.2">
      <c r="C78" s="37"/>
    </row>
    <row r="79" spans="3:3" x14ac:dyDescent="0.2">
      <c r="C79" s="36"/>
    </row>
    <row r="80" spans="3:3" x14ac:dyDescent="0.2">
      <c r="C80" s="36"/>
    </row>
    <row r="81" spans="3:3" x14ac:dyDescent="0.2">
      <c r="C81" s="36"/>
    </row>
    <row r="82" spans="3:3" x14ac:dyDescent="0.2">
      <c r="C82" s="36"/>
    </row>
    <row r="83" spans="3:3" x14ac:dyDescent="0.2">
      <c r="C83" s="36"/>
    </row>
    <row r="84" spans="3:3" x14ac:dyDescent="0.2">
      <c r="C84" s="36"/>
    </row>
    <row r="85" spans="3:3" x14ac:dyDescent="0.2">
      <c r="C85" s="36"/>
    </row>
    <row r="86" spans="3:3" x14ac:dyDescent="0.2">
      <c r="C86" s="36"/>
    </row>
    <row r="87" spans="3:3" x14ac:dyDescent="0.2">
      <c r="C87" s="36"/>
    </row>
    <row r="88" spans="3:3" x14ac:dyDescent="0.2">
      <c r="C88" s="37"/>
    </row>
    <row r="89" spans="3:3" x14ac:dyDescent="0.2">
      <c r="C89" s="37"/>
    </row>
    <row r="90" spans="3:3" x14ac:dyDescent="0.2">
      <c r="C90" s="37"/>
    </row>
    <row r="91" spans="3:3" x14ac:dyDescent="0.2">
      <c r="C91" s="36"/>
    </row>
    <row r="92" spans="3:3" x14ac:dyDescent="0.2">
      <c r="C92" s="36"/>
    </row>
    <row r="93" spans="3:3" x14ac:dyDescent="0.2">
      <c r="C93" s="36"/>
    </row>
    <row r="94" spans="3:3" x14ac:dyDescent="0.2">
      <c r="C94" s="36"/>
    </row>
    <row r="95" spans="3:3" x14ac:dyDescent="0.2">
      <c r="C95" s="36"/>
    </row>
    <row r="96" spans="3:3" x14ac:dyDescent="0.2">
      <c r="C96" s="36"/>
    </row>
    <row r="97" spans="3:3" x14ac:dyDescent="0.2">
      <c r="C97" s="36"/>
    </row>
    <row r="98" spans="3:3" x14ac:dyDescent="0.2">
      <c r="C98" s="36"/>
    </row>
    <row r="99" spans="3:3" x14ac:dyDescent="0.2">
      <c r="C99" s="36"/>
    </row>
    <row r="100" spans="3:3" x14ac:dyDescent="0.2">
      <c r="C100" s="37"/>
    </row>
    <row r="101" spans="3:3" x14ac:dyDescent="0.2">
      <c r="C101" s="37"/>
    </row>
    <row r="102" spans="3:3" x14ac:dyDescent="0.2">
      <c r="C102" s="37"/>
    </row>
    <row r="103" spans="3:3" x14ac:dyDescent="0.2">
      <c r="C103" s="36"/>
    </row>
    <row r="104" spans="3:3" x14ac:dyDescent="0.2">
      <c r="C104" s="36"/>
    </row>
    <row r="105" spans="3:3" x14ac:dyDescent="0.2">
      <c r="C105" s="36"/>
    </row>
    <row r="106" spans="3:3" x14ac:dyDescent="0.2">
      <c r="C106" s="36"/>
    </row>
    <row r="107" spans="3:3" x14ac:dyDescent="0.2">
      <c r="C107" s="36"/>
    </row>
    <row r="108" spans="3:3" x14ac:dyDescent="0.2">
      <c r="C108" s="36"/>
    </row>
    <row r="109" spans="3:3" x14ac:dyDescent="0.2">
      <c r="C109" s="36"/>
    </row>
    <row r="110" spans="3:3" x14ac:dyDescent="0.2">
      <c r="C110" s="36"/>
    </row>
    <row r="111" spans="3:3" x14ac:dyDescent="0.2">
      <c r="C111" s="36"/>
    </row>
    <row r="112" spans="3:3" x14ac:dyDescent="0.2">
      <c r="C112" s="37"/>
    </row>
    <row r="113" spans="3:3" x14ac:dyDescent="0.2">
      <c r="C113" s="37"/>
    </row>
    <row r="114" spans="3:3" x14ac:dyDescent="0.2">
      <c r="C114" s="37"/>
    </row>
    <row r="115" spans="3:3" x14ac:dyDescent="0.2">
      <c r="C115" s="36"/>
    </row>
    <row r="116" spans="3:3" x14ac:dyDescent="0.2">
      <c r="C116" s="36"/>
    </row>
    <row r="117" spans="3:3" x14ac:dyDescent="0.2">
      <c r="C117" s="36"/>
    </row>
    <row r="118" spans="3:3" x14ac:dyDescent="0.2">
      <c r="C118" s="36"/>
    </row>
    <row r="119" spans="3:3" x14ac:dyDescent="0.2">
      <c r="C119" s="36"/>
    </row>
    <row r="120" spans="3:3" x14ac:dyDescent="0.2">
      <c r="C120" s="36"/>
    </row>
    <row r="121" spans="3:3" x14ac:dyDescent="0.2">
      <c r="C121" s="36"/>
    </row>
    <row r="122" spans="3:3" x14ac:dyDescent="0.2">
      <c r="C122" s="36"/>
    </row>
    <row r="123" spans="3:3" x14ac:dyDescent="0.2">
      <c r="C123" s="36"/>
    </row>
    <row r="124" spans="3:3" x14ac:dyDescent="0.2">
      <c r="C124" s="37"/>
    </row>
    <row r="125" spans="3:3" x14ac:dyDescent="0.2">
      <c r="C125" s="37"/>
    </row>
    <row r="126" spans="3:3" x14ac:dyDescent="0.2">
      <c r="C126" s="37"/>
    </row>
    <row r="127" spans="3:3" x14ac:dyDescent="0.2">
      <c r="C127" s="36"/>
    </row>
    <row r="128" spans="3:3" x14ac:dyDescent="0.2">
      <c r="C128" s="36"/>
    </row>
    <row r="129" spans="3:3" x14ac:dyDescent="0.2">
      <c r="C129" s="36"/>
    </row>
    <row r="130" spans="3:3" x14ac:dyDescent="0.2">
      <c r="C130" s="36"/>
    </row>
    <row r="131" spans="3:3" x14ac:dyDescent="0.2">
      <c r="C131" s="36"/>
    </row>
    <row r="132" spans="3:3" x14ac:dyDescent="0.2">
      <c r="C132" s="36"/>
    </row>
    <row r="133" spans="3:3" x14ac:dyDescent="0.2">
      <c r="C133" s="36"/>
    </row>
    <row r="134" spans="3:3" x14ac:dyDescent="0.2">
      <c r="C134" s="36"/>
    </row>
    <row r="135" spans="3:3" x14ac:dyDescent="0.2">
      <c r="C135" s="36"/>
    </row>
    <row r="136" spans="3:3" x14ac:dyDescent="0.2">
      <c r="C136" s="36"/>
    </row>
    <row r="137" spans="3:3" x14ac:dyDescent="0.2">
      <c r="C137" s="37"/>
    </row>
    <row r="138" spans="3:3" x14ac:dyDescent="0.2">
      <c r="C138" s="37"/>
    </row>
    <row r="139" spans="3:3" x14ac:dyDescent="0.2">
      <c r="C139" s="37"/>
    </row>
    <row r="140" spans="3:3" x14ac:dyDescent="0.2">
      <c r="C140" s="36"/>
    </row>
    <row r="141" spans="3:3" x14ac:dyDescent="0.2">
      <c r="C141" s="36"/>
    </row>
    <row r="142" spans="3:3" x14ac:dyDescent="0.2">
      <c r="C142" s="36"/>
    </row>
    <row r="143" spans="3:3" x14ac:dyDescent="0.2">
      <c r="C143" s="36"/>
    </row>
    <row r="144" spans="3:3" x14ac:dyDescent="0.2">
      <c r="C144" s="36"/>
    </row>
    <row r="145" spans="3:3" x14ac:dyDescent="0.2">
      <c r="C145" s="36"/>
    </row>
    <row r="146" spans="3:3" x14ac:dyDescent="0.2">
      <c r="C146" s="36"/>
    </row>
    <row r="147" spans="3:3" x14ac:dyDescent="0.2">
      <c r="C147" s="36"/>
    </row>
    <row r="148" spans="3:3" x14ac:dyDescent="0.2">
      <c r="C148" s="36"/>
    </row>
    <row r="149" spans="3:3" x14ac:dyDescent="0.2">
      <c r="C149" s="37"/>
    </row>
    <row r="150" spans="3:3" x14ac:dyDescent="0.2">
      <c r="C150" s="37"/>
    </row>
    <row r="151" spans="3:3" x14ac:dyDescent="0.2">
      <c r="C151" s="37"/>
    </row>
    <row r="152" spans="3:3" x14ac:dyDescent="0.2">
      <c r="C152" s="36"/>
    </row>
    <row r="153" spans="3:3" x14ac:dyDescent="0.2">
      <c r="C153" s="36"/>
    </row>
    <row r="154" spans="3:3" x14ac:dyDescent="0.2">
      <c r="C154" s="36"/>
    </row>
    <row r="155" spans="3:3" x14ac:dyDescent="0.2">
      <c r="C155" s="36"/>
    </row>
    <row r="156" spans="3:3" x14ac:dyDescent="0.2">
      <c r="C156" s="36"/>
    </row>
    <row r="157" spans="3:3" x14ac:dyDescent="0.2">
      <c r="C157" s="36"/>
    </row>
    <row r="158" spans="3:3" x14ac:dyDescent="0.2">
      <c r="C158" s="36"/>
    </row>
    <row r="159" spans="3:3" x14ac:dyDescent="0.2">
      <c r="C159" s="36"/>
    </row>
    <row r="160" spans="3:3" x14ac:dyDescent="0.2">
      <c r="C160" s="36"/>
    </row>
    <row r="161" spans="3:3" x14ac:dyDescent="0.2">
      <c r="C161" s="36"/>
    </row>
    <row r="162" spans="3:3" x14ac:dyDescent="0.2">
      <c r="C162" s="36"/>
    </row>
    <row r="163" spans="3:3" x14ac:dyDescent="0.2">
      <c r="C163" s="37"/>
    </row>
    <row r="164" spans="3:3" x14ac:dyDescent="0.2">
      <c r="C164" s="37"/>
    </row>
    <row r="165" spans="3:3" x14ac:dyDescent="0.2">
      <c r="C165" s="37"/>
    </row>
    <row r="166" spans="3:3" x14ac:dyDescent="0.2">
      <c r="C166" s="36"/>
    </row>
    <row r="167" spans="3:3" x14ac:dyDescent="0.2">
      <c r="C167" s="36"/>
    </row>
    <row r="168" spans="3:3" x14ac:dyDescent="0.2">
      <c r="C168" s="36"/>
    </row>
    <row r="169" spans="3:3" x14ac:dyDescent="0.2">
      <c r="C169" s="36"/>
    </row>
    <row r="170" spans="3:3" x14ac:dyDescent="0.2">
      <c r="C170" s="36"/>
    </row>
    <row r="171" spans="3:3" x14ac:dyDescent="0.2">
      <c r="C171" s="36"/>
    </row>
    <row r="172" spans="3:3" x14ac:dyDescent="0.2">
      <c r="C172" s="36"/>
    </row>
    <row r="173" spans="3:3" x14ac:dyDescent="0.2">
      <c r="C173" s="36"/>
    </row>
    <row r="174" spans="3:3" x14ac:dyDescent="0.2">
      <c r="C174" s="36"/>
    </row>
    <row r="175" spans="3:3" x14ac:dyDescent="0.2">
      <c r="C175" s="37"/>
    </row>
    <row r="176" spans="3:3" x14ac:dyDescent="0.2">
      <c r="C176" s="37"/>
    </row>
    <row r="177" spans="3:3" x14ac:dyDescent="0.2">
      <c r="C177" s="37"/>
    </row>
    <row r="178" spans="3:3" x14ac:dyDescent="0.2">
      <c r="C178" s="36"/>
    </row>
    <row r="179" spans="3:3" x14ac:dyDescent="0.2">
      <c r="C179" s="36"/>
    </row>
    <row r="180" spans="3:3" x14ac:dyDescent="0.2">
      <c r="C180" s="36"/>
    </row>
    <row r="181" spans="3:3" x14ac:dyDescent="0.2">
      <c r="C181" s="36"/>
    </row>
    <row r="182" spans="3:3" x14ac:dyDescent="0.2">
      <c r="C182" s="36"/>
    </row>
    <row r="183" spans="3:3" x14ac:dyDescent="0.2">
      <c r="C183" s="36"/>
    </row>
    <row r="184" spans="3:3" x14ac:dyDescent="0.2">
      <c r="C184" s="36"/>
    </row>
    <row r="185" spans="3:3" x14ac:dyDescent="0.2">
      <c r="C185" s="36"/>
    </row>
    <row r="186" spans="3:3" x14ac:dyDescent="0.2">
      <c r="C186" s="36"/>
    </row>
    <row r="187" spans="3:3" x14ac:dyDescent="0.2">
      <c r="C187" s="37"/>
    </row>
    <row r="188" spans="3:3" x14ac:dyDescent="0.2">
      <c r="C188" s="37"/>
    </row>
    <row r="189" spans="3:3" x14ac:dyDescent="0.2">
      <c r="C189" s="37"/>
    </row>
    <row r="190" spans="3:3" x14ac:dyDescent="0.2">
      <c r="C190" s="36"/>
    </row>
    <row r="191" spans="3:3" x14ac:dyDescent="0.2">
      <c r="C191" s="36"/>
    </row>
    <row r="192" spans="3:3" x14ac:dyDescent="0.2">
      <c r="C192" s="36"/>
    </row>
    <row r="193" spans="3:3" x14ac:dyDescent="0.2">
      <c r="C193" s="36"/>
    </row>
    <row r="194" spans="3:3" x14ac:dyDescent="0.2">
      <c r="C194" s="36"/>
    </row>
    <row r="195" spans="3:3" x14ac:dyDescent="0.2">
      <c r="C195" s="36"/>
    </row>
    <row r="196" spans="3:3" x14ac:dyDescent="0.2">
      <c r="C196" s="36"/>
    </row>
    <row r="197" spans="3:3" x14ac:dyDescent="0.2">
      <c r="C197" s="36"/>
    </row>
    <row r="198" spans="3:3" x14ac:dyDescent="0.2">
      <c r="C198" s="36"/>
    </row>
    <row r="199" spans="3:3" x14ac:dyDescent="0.2">
      <c r="C199" s="36"/>
    </row>
    <row r="200" spans="3:3" x14ac:dyDescent="0.2">
      <c r="C200" s="37"/>
    </row>
    <row r="201" spans="3:3" x14ac:dyDescent="0.2">
      <c r="C201" s="37"/>
    </row>
    <row r="202" spans="3:3" x14ac:dyDescent="0.2">
      <c r="C202" s="37"/>
    </row>
    <row r="203" spans="3:3" x14ac:dyDescent="0.2">
      <c r="C203" s="36"/>
    </row>
    <row r="204" spans="3:3" x14ac:dyDescent="0.2">
      <c r="C204" s="36"/>
    </row>
    <row r="205" spans="3:3" x14ac:dyDescent="0.2">
      <c r="C205" s="36"/>
    </row>
    <row r="206" spans="3:3" x14ac:dyDescent="0.2">
      <c r="C206" s="36"/>
    </row>
    <row r="207" spans="3:3" x14ac:dyDescent="0.2">
      <c r="C207" s="36"/>
    </row>
    <row r="208" spans="3:3" x14ac:dyDescent="0.2">
      <c r="C208" s="36"/>
    </row>
    <row r="209" spans="3:3" x14ac:dyDescent="0.2">
      <c r="C209" s="36"/>
    </row>
    <row r="210" spans="3:3" x14ac:dyDescent="0.2">
      <c r="C210" s="36"/>
    </row>
    <row r="211" spans="3:3" x14ac:dyDescent="0.2">
      <c r="C211" s="36"/>
    </row>
    <row r="212" spans="3:3" x14ac:dyDescent="0.2">
      <c r="C212" s="37"/>
    </row>
    <row r="213" spans="3:3" x14ac:dyDescent="0.2">
      <c r="C213" s="37"/>
    </row>
    <row r="214" spans="3:3" x14ac:dyDescent="0.2">
      <c r="C214" s="37"/>
    </row>
    <row r="215" spans="3:3" x14ac:dyDescent="0.2">
      <c r="C215" s="36"/>
    </row>
    <row r="216" spans="3:3" x14ac:dyDescent="0.2">
      <c r="C216" s="36"/>
    </row>
    <row r="217" spans="3:3" x14ac:dyDescent="0.2">
      <c r="C217" s="36"/>
    </row>
    <row r="218" spans="3:3" x14ac:dyDescent="0.2">
      <c r="C218" s="36"/>
    </row>
    <row r="219" spans="3:3" x14ac:dyDescent="0.2">
      <c r="C219" s="36"/>
    </row>
    <row r="220" spans="3:3" x14ac:dyDescent="0.2">
      <c r="C220" s="36"/>
    </row>
    <row r="221" spans="3:3" x14ac:dyDescent="0.2">
      <c r="C221" s="36"/>
    </row>
    <row r="222" spans="3:3" x14ac:dyDescent="0.2">
      <c r="C222" s="36"/>
    </row>
    <row r="223" spans="3:3" x14ac:dyDescent="0.2">
      <c r="C223" s="36"/>
    </row>
    <row r="224" spans="3:3" x14ac:dyDescent="0.2">
      <c r="C224" s="37"/>
    </row>
    <row r="225" spans="3:3" x14ac:dyDescent="0.2">
      <c r="C225" s="37"/>
    </row>
    <row r="226" spans="3:3" x14ac:dyDescent="0.2">
      <c r="C226" s="37"/>
    </row>
    <row r="227" spans="3:3" x14ac:dyDescent="0.2">
      <c r="C227" s="36"/>
    </row>
    <row r="228" spans="3:3" x14ac:dyDescent="0.2">
      <c r="C228" s="36"/>
    </row>
    <row r="229" spans="3:3" x14ac:dyDescent="0.2">
      <c r="C229" s="36"/>
    </row>
    <row r="230" spans="3:3" x14ac:dyDescent="0.2">
      <c r="C230" s="36"/>
    </row>
    <row r="231" spans="3:3" x14ac:dyDescent="0.2">
      <c r="C231" s="36"/>
    </row>
    <row r="232" spans="3:3" x14ac:dyDescent="0.2">
      <c r="C232" s="36"/>
    </row>
    <row r="233" spans="3:3" x14ac:dyDescent="0.2">
      <c r="C233" s="36"/>
    </row>
    <row r="234" spans="3:3" x14ac:dyDescent="0.2">
      <c r="C234" s="36"/>
    </row>
    <row r="235" spans="3:3" x14ac:dyDescent="0.2">
      <c r="C235" s="36"/>
    </row>
    <row r="236" spans="3:3" x14ac:dyDescent="0.2">
      <c r="C236" s="37"/>
    </row>
    <row r="237" spans="3:3" x14ac:dyDescent="0.2">
      <c r="C237" s="37"/>
    </row>
    <row r="238" spans="3:3" x14ac:dyDescent="0.2">
      <c r="C238" s="37"/>
    </row>
    <row r="239" spans="3:3" x14ac:dyDescent="0.2">
      <c r="C239" s="36"/>
    </row>
    <row r="240" spans="3:3" x14ac:dyDescent="0.2">
      <c r="C240" s="36"/>
    </row>
    <row r="241" spans="3:3" x14ac:dyDescent="0.2">
      <c r="C241" s="36"/>
    </row>
    <row r="242" spans="3:3" x14ac:dyDescent="0.2">
      <c r="C242" s="36"/>
    </row>
    <row r="243" spans="3:3" x14ac:dyDescent="0.2">
      <c r="C243" s="36"/>
    </row>
    <row r="244" spans="3:3" x14ac:dyDescent="0.2">
      <c r="C244" s="36"/>
    </row>
    <row r="245" spans="3:3" x14ac:dyDescent="0.2">
      <c r="C245" s="36"/>
    </row>
    <row r="246" spans="3:3" x14ac:dyDescent="0.2">
      <c r="C246" s="36"/>
    </row>
    <row r="247" spans="3:3" x14ac:dyDescent="0.2">
      <c r="C247" s="36"/>
    </row>
    <row r="248" spans="3:3" x14ac:dyDescent="0.2">
      <c r="C248" s="37"/>
    </row>
    <row r="249" spans="3:3" x14ac:dyDescent="0.2">
      <c r="C249" s="37"/>
    </row>
    <row r="250" spans="3:3" x14ac:dyDescent="0.2">
      <c r="C250" s="37"/>
    </row>
    <row r="251" spans="3:3" x14ac:dyDescent="0.2">
      <c r="C251" s="36"/>
    </row>
    <row r="252" spans="3:3" x14ac:dyDescent="0.2">
      <c r="C252" s="36"/>
    </row>
    <row r="253" spans="3:3" x14ac:dyDescent="0.2">
      <c r="C253" s="36"/>
    </row>
    <row r="254" spans="3:3" x14ac:dyDescent="0.2">
      <c r="C254" s="36"/>
    </row>
    <row r="255" spans="3:3" x14ac:dyDescent="0.2">
      <c r="C255" s="36"/>
    </row>
    <row r="256" spans="3:3" x14ac:dyDescent="0.2">
      <c r="C256" s="36"/>
    </row>
    <row r="257" spans="3:3" x14ac:dyDescent="0.2">
      <c r="C257" s="36"/>
    </row>
    <row r="258" spans="3:3" x14ac:dyDescent="0.2">
      <c r="C258" s="36"/>
    </row>
    <row r="259" spans="3:3" x14ac:dyDescent="0.2">
      <c r="C259" s="36"/>
    </row>
    <row r="260" spans="3:3" x14ac:dyDescent="0.2">
      <c r="C260" s="37"/>
    </row>
    <row r="261" spans="3:3" x14ac:dyDescent="0.2">
      <c r="C261" s="37"/>
    </row>
    <row r="262" spans="3:3" x14ac:dyDescent="0.2">
      <c r="C262" s="37"/>
    </row>
  </sheetData>
  <mergeCells count="6">
    <mergeCell ref="B5:B8"/>
    <mergeCell ref="D5:H7"/>
    <mergeCell ref="I5:I7"/>
    <mergeCell ref="J5:J7"/>
    <mergeCell ref="K5:M7"/>
    <mergeCell ref="C5:C8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120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5306.3495744653001</v>
      </c>
      <c r="D6" s="24">
        <v>6406.0858844004861</v>
      </c>
      <c r="E6" s="24">
        <v>7294.0302932966524</v>
      </c>
      <c r="F6" s="24">
        <v>8199.8384229795247</v>
      </c>
      <c r="G6" s="24">
        <v>9134.5914964108415</v>
      </c>
      <c r="H6" s="24">
        <v>10089.293643240857</v>
      </c>
      <c r="I6" s="24">
        <v>8723.2554202203464</v>
      </c>
      <c r="J6" s="24">
        <v>11013.720107881181</v>
      </c>
      <c r="K6" s="23">
        <f t="shared" ref="K6:K7" si="0">(H6/C6)^(1/27)-1</f>
        <v>2.4084368605946205E-2</v>
      </c>
      <c r="L6" s="23">
        <f>(I6/C6)^(1/27)-1</f>
        <v>1.8581201427767757E-2</v>
      </c>
      <c r="M6" s="23">
        <f>(J6/C6)^(1/27)-1</f>
        <v>2.7414896926158283E-2</v>
      </c>
    </row>
    <row r="7" spans="2:13" x14ac:dyDescent="0.2">
      <c r="B7" s="58" t="s">
        <v>1</v>
      </c>
      <c r="C7" s="59">
        <v>231.04594700000001</v>
      </c>
      <c r="D7" s="59">
        <v>261.76775300000003</v>
      </c>
      <c r="E7" s="59">
        <v>283.60988500000002</v>
      </c>
      <c r="F7" s="59">
        <v>303.50353100000001</v>
      </c>
      <c r="G7" s="59">
        <v>322.01282500000002</v>
      </c>
      <c r="H7" s="59">
        <v>340.09225400000003</v>
      </c>
      <c r="I7" s="59">
        <v>340.09225400000003</v>
      </c>
      <c r="J7" s="59">
        <v>340.09225400000003</v>
      </c>
      <c r="K7" s="23">
        <f t="shared" si="0"/>
        <v>1.4421531570044444E-2</v>
      </c>
      <c r="L7" s="60">
        <f t="shared" ref="L7:L11" si="1">(I7/C7)^(1/27)-1</f>
        <v>1.4421531570044444E-2</v>
      </c>
      <c r="M7" s="60">
        <f t="shared" ref="M7:M11" si="2">(J7/C7)^(1/27)-1</f>
        <v>1.4421531570044444E-2</v>
      </c>
    </row>
    <row r="8" spans="2:13" x14ac:dyDescent="0.2">
      <c r="B8" s="18" t="s">
        <v>2</v>
      </c>
      <c r="C8" s="24">
        <f>C6*1000/C7</f>
        <v>22966.642104590996</v>
      </c>
      <c r="D8" s="24">
        <f t="shared" ref="D8:J8" si="3">D6*1000/D7</f>
        <v>24472.402773004989</v>
      </c>
      <c r="E8" s="24">
        <f t="shared" si="3"/>
        <v>25718.533376566378</v>
      </c>
      <c r="F8" s="24">
        <f t="shared" si="3"/>
        <v>27017.275205867452</v>
      </c>
      <c r="G8" s="24">
        <f t="shared" si="3"/>
        <v>28367.166731358728</v>
      </c>
      <c r="H8" s="24">
        <f t="shared" si="3"/>
        <v>29666.34354230501</v>
      </c>
      <c r="I8" s="24">
        <f t="shared" si="3"/>
        <v>25649.673927064352</v>
      </c>
      <c r="J8" s="24">
        <f t="shared" si="3"/>
        <v>32384.507375111167</v>
      </c>
      <c r="K8" s="23">
        <f>(H8/C8)^(1/27)-1</f>
        <v>9.5254652382490423E-3</v>
      </c>
      <c r="L8" s="23">
        <f t="shared" si="1"/>
        <v>4.100533878934165E-3</v>
      </c>
      <c r="M8" s="23">
        <f t="shared" si="2"/>
        <v>1.2808645076769931E-2</v>
      </c>
    </row>
    <row r="9" spans="2:13" x14ac:dyDescent="0.2">
      <c r="B9" s="58" t="s">
        <v>3</v>
      </c>
      <c r="C9" s="61">
        <f>C16/C6</f>
        <v>0.141279783866396</v>
      </c>
      <c r="D9" s="61">
        <f t="shared" ref="D9:J9" si="4">D16/D6</f>
        <v>0.13586781032421683</v>
      </c>
      <c r="E9" s="61">
        <f t="shared" si="4"/>
        <v>0.13031146247851549</v>
      </c>
      <c r="F9" s="61">
        <f t="shared" si="4"/>
        <v>0.12462685676734178</v>
      </c>
      <c r="G9" s="61">
        <f t="shared" si="4"/>
        <v>0.1191219783401463</v>
      </c>
      <c r="H9" s="61">
        <f t="shared" si="4"/>
        <v>0.11403605299240314</v>
      </c>
      <c r="I9" s="61">
        <f t="shared" si="4"/>
        <v>0.12179951479089578</v>
      </c>
      <c r="J9" s="61">
        <f t="shared" si="4"/>
        <v>0.10998839962904347</v>
      </c>
      <c r="K9" s="60">
        <f>(H9/C9)^(1/27)-1</f>
        <v>-7.9029599628426261E-3</v>
      </c>
      <c r="L9" s="60">
        <f t="shared" si="1"/>
        <v>-5.4799608749583895E-3</v>
      </c>
      <c r="M9" s="60">
        <f t="shared" si="2"/>
        <v>-9.2300027241526417E-3</v>
      </c>
    </row>
    <row r="10" spans="2:13" x14ac:dyDescent="0.2">
      <c r="B10" s="18" t="s">
        <v>4</v>
      </c>
      <c r="C10" s="25">
        <f>C16/C7</f>
        <v>3.2447222326734861</v>
      </c>
      <c r="D10" s="26">
        <f t="shared" ref="D10:J10" si="5">D16/D7</f>
        <v>3.32501177814048</v>
      </c>
      <c r="E10" s="26">
        <f t="shared" si="5"/>
        <v>3.351419697102878</v>
      </c>
      <c r="F10" s="26">
        <f t="shared" si="5"/>
        <v>3.3670780873254977</v>
      </c>
      <c r="G10" s="26">
        <f t="shared" si="5"/>
        <v>3.3791530209442335</v>
      </c>
      <c r="H10" s="26">
        <f t="shared" si="5"/>
        <v>3.3830327242811311</v>
      </c>
      <c r="I10" s="26">
        <f t="shared" si="5"/>
        <v>3.1241178388611281</v>
      </c>
      <c r="J10" s="25">
        <f t="shared" si="5"/>
        <v>3.5619201389634325</v>
      </c>
      <c r="K10" s="23">
        <f>(H10/C10)^(1/27)-1</f>
        <v>1.547225905001115E-3</v>
      </c>
      <c r="L10" s="23">
        <f t="shared" si="1"/>
        <v>-1.4018977612472172E-3</v>
      </c>
      <c r="M10" s="23">
        <f t="shared" si="2"/>
        <v>3.4604185236659646E-3</v>
      </c>
    </row>
    <row r="11" spans="2:13" x14ac:dyDescent="0.2">
      <c r="B11" s="58" t="s">
        <v>5</v>
      </c>
      <c r="C11" s="59">
        <v>1853.0692015071374</v>
      </c>
      <c r="D11" s="63">
        <v>2104.9245585504259</v>
      </c>
      <c r="E11" s="63">
        <v>2287.4991993497347</v>
      </c>
      <c r="F11" s="63">
        <v>2446.8032285401741</v>
      </c>
      <c r="G11" s="63">
        <v>2596.1426687700082</v>
      </c>
      <c r="H11" s="63">
        <v>2732.0974844589286</v>
      </c>
      <c r="I11" s="63">
        <v>2532.1155878409522</v>
      </c>
      <c r="J11" s="59">
        <v>2818.4184034341311</v>
      </c>
      <c r="K11" s="60">
        <f>(H11/C11)^(1/27)-1</f>
        <v>1.4482624529165156E-2</v>
      </c>
      <c r="L11" s="60">
        <f t="shared" si="1"/>
        <v>1.1630516865891893E-2</v>
      </c>
      <c r="M11" s="60">
        <f t="shared" si="2"/>
        <v>1.5652066730513781E-2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20"/>
      <c r="J12" s="19"/>
      <c r="K12" s="20"/>
      <c r="L12" s="20"/>
      <c r="M12" s="20"/>
    </row>
    <row r="13" spans="2:13" x14ac:dyDescent="0.2">
      <c r="B13" s="16" t="s">
        <v>118</v>
      </c>
      <c r="D13" s="17"/>
      <c r="E13" s="17"/>
      <c r="F13" s="17"/>
      <c r="G13" s="17"/>
      <c r="H13" s="17"/>
      <c r="I13" s="17"/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749.67992100000004</v>
      </c>
      <c r="D16" s="24">
        <f t="shared" ref="D16:J16" si="6">SUM(D17:D23)</f>
        <v>870.38086186236808</v>
      </c>
      <c r="E16" s="24">
        <f t="shared" si="6"/>
        <v>950.49575488208211</v>
      </c>
      <c r="F16" s="24">
        <f t="shared" si="6"/>
        <v>1021.920088656015</v>
      </c>
      <c r="G16" s="24">
        <f t="shared" si="6"/>
        <v>1088.1306103815368</v>
      </c>
      <c r="H16" s="24">
        <f t="shared" si="6"/>
        <v>1150.5432245565305</v>
      </c>
      <c r="I16" s="24">
        <f t="shared" si="6"/>
        <v>1062.4882775798899</v>
      </c>
      <c r="J16" s="24">
        <f t="shared" si="6"/>
        <v>1211.3814486280671</v>
      </c>
      <c r="K16" s="23">
        <f t="shared" ref="K16:K23" si="7">(H16/C16)^(1/27)-1</f>
        <v>1.5991070842280353E-2</v>
      </c>
      <c r="L16" s="23">
        <f>(I16/C16)^(1/27)-1</f>
        <v>1.2999416295975452E-2</v>
      </c>
      <c r="M16" s="23">
        <f>(J16/C16)^(1/27)-1</f>
        <v>1.7931854628695065E-2</v>
      </c>
    </row>
    <row r="17" spans="2:13" x14ac:dyDescent="0.2">
      <c r="B17" s="58" t="s">
        <v>7</v>
      </c>
      <c r="C17" s="59">
        <v>378.08899999999994</v>
      </c>
      <c r="D17" s="59">
        <v>398.87797413577044</v>
      </c>
      <c r="E17" s="59">
        <v>423.83009245636583</v>
      </c>
      <c r="F17" s="59">
        <v>448.08170841575253</v>
      </c>
      <c r="G17" s="59">
        <v>471.62230751592989</v>
      </c>
      <c r="H17" s="59">
        <v>493.28968507405165</v>
      </c>
      <c r="I17" s="59">
        <v>455.1665280761548</v>
      </c>
      <c r="J17" s="59">
        <v>516.68538360558273</v>
      </c>
      <c r="K17" s="60">
        <f t="shared" si="7"/>
        <v>9.8993060483270057E-3</v>
      </c>
      <c r="L17" s="60">
        <f t="shared" ref="L17:L23" si="8">(I17/C17)^(1/27)-1</f>
        <v>6.8952833840381089E-3</v>
      </c>
      <c r="M17" s="60">
        <f t="shared" ref="M17:M23" si="9">(J17/C17)^(1/27)-1</f>
        <v>1.1633988918948512E-2</v>
      </c>
    </row>
    <row r="18" spans="2:13" x14ac:dyDescent="0.2">
      <c r="B18" s="18" t="s">
        <v>8</v>
      </c>
      <c r="C18" s="24">
        <v>355.654</v>
      </c>
      <c r="D18" s="24">
        <v>443.11769888935606</v>
      </c>
      <c r="E18" s="24">
        <v>493.9902859031759</v>
      </c>
      <c r="F18" s="24">
        <v>534.14113803052498</v>
      </c>
      <c r="G18" s="24">
        <v>569.9604135686028</v>
      </c>
      <c r="H18" s="24">
        <v>603.90254053182593</v>
      </c>
      <c r="I18" s="24">
        <v>562.02235939193315</v>
      </c>
      <c r="J18" s="24">
        <v>617.07179754909134</v>
      </c>
      <c r="K18" s="23">
        <f t="shared" si="7"/>
        <v>1.9802952884293346E-2</v>
      </c>
      <c r="L18" s="23">
        <f t="shared" si="8"/>
        <v>1.7091953220101042E-2</v>
      </c>
      <c r="M18" s="23">
        <f t="shared" si="9"/>
        <v>2.0618084212271626E-2</v>
      </c>
    </row>
    <row r="19" spans="2:13" x14ac:dyDescent="0.2">
      <c r="B19" s="58" t="s">
        <v>9</v>
      </c>
      <c r="C19" s="59">
        <v>10.122999999999999</v>
      </c>
      <c r="D19" s="59">
        <v>9.593633153126758</v>
      </c>
      <c r="E19" s="59">
        <v>9.4691613186066323</v>
      </c>
      <c r="F19" s="59">
        <v>9.5036937360745206</v>
      </c>
      <c r="G19" s="59">
        <v>9.6467977495572388</v>
      </c>
      <c r="H19" s="59">
        <v>9.8639302852100847</v>
      </c>
      <c r="I19" s="59">
        <v>9.1977131637089613</v>
      </c>
      <c r="J19" s="59">
        <v>10.093905983046028</v>
      </c>
      <c r="K19" s="60">
        <f t="shared" si="7"/>
        <v>-9.5973783742109298E-4</v>
      </c>
      <c r="L19" s="60">
        <f t="shared" si="8"/>
        <v>-3.5438973209815927E-3</v>
      </c>
      <c r="M19" s="60">
        <f t="shared" si="9"/>
        <v>-1.0659390677614233E-4</v>
      </c>
    </row>
    <row r="20" spans="2:13" x14ac:dyDescent="0.2">
      <c r="B20" s="18" t="s">
        <v>10</v>
      </c>
      <c r="C20" s="24">
        <v>1.4109210000000001</v>
      </c>
      <c r="D20" s="24">
        <v>12.269734612771392</v>
      </c>
      <c r="E20" s="24">
        <v>13.809274903142601</v>
      </c>
      <c r="F20" s="24">
        <v>18.042886641175528</v>
      </c>
      <c r="G20" s="24">
        <v>22.287405979361989</v>
      </c>
      <c r="H20" s="24">
        <v>26.6585982</v>
      </c>
      <c r="I20" s="24">
        <v>25.438990199999999</v>
      </c>
      <c r="J20" s="24">
        <v>41.7004302</v>
      </c>
      <c r="K20" s="23">
        <f t="shared" si="7"/>
        <v>0.11499174562171155</v>
      </c>
      <c r="L20" s="23">
        <f t="shared" si="8"/>
        <v>0.11305958459568743</v>
      </c>
      <c r="M20" s="23">
        <f t="shared" si="9"/>
        <v>0.13362148440107302</v>
      </c>
    </row>
    <row r="21" spans="2:13" x14ac:dyDescent="0.2">
      <c r="B21" s="58" t="s">
        <v>11</v>
      </c>
      <c r="C21" s="59">
        <v>2.177</v>
      </c>
      <c r="D21" s="59">
        <v>2.2355343206831297</v>
      </c>
      <c r="E21" s="59">
        <v>2.3899102168314559</v>
      </c>
      <c r="F21" s="59">
        <v>2.5264935528132892</v>
      </c>
      <c r="G21" s="59">
        <v>2.6471109060667946</v>
      </c>
      <c r="H21" s="59">
        <v>2.7534758034826394</v>
      </c>
      <c r="I21" s="59">
        <v>2.6787100763342453</v>
      </c>
      <c r="J21" s="59">
        <v>2.7916147081221201</v>
      </c>
      <c r="K21" s="60">
        <f t="shared" si="7"/>
        <v>8.7385624697338127E-3</v>
      </c>
      <c r="L21" s="60">
        <f t="shared" si="8"/>
        <v>7.7105962595738209E-3</v>
      </c>
      <c r="M21" s="60">
        <f t="shared" si="9"/>
        <v>9.2526320648882443E-3</v>
      </c>
    </row>
    <row r="22" spans="2:13" x14ac:dyDescent="0.2">
      <c r="B22" s="18" t="s">
        <v>12</v>
      </c>
      <c r="C22" s="24">
        <v>0.89600000000000013</v>
      </c>
      <c r="D22" s="24">
        <v>1.2850322412933091</v>
      </c>
      <c r="E22" s="24">
        <v>1.4794455621499034</v>
      </c>
      <c r="F22" s="24">
        <v>1.6763376097668168</v>
      </c>
      <c r="G22" s="24">
        <v>1.8758981696123513</v>
      </c>
      <c r="H22" s="24">
        <v>2.0782829195513375</v>
      </c>
      <c r="I22" s="24">
        <v>2.1093100892541674</v>
      </c>
      <c r="J22" s="24">
        <v>2.047727540003855</v>
      </c>
      <c r="K22" s="23">
        <f t="shared" si="7"/>
        <v>3.1651964669229704E-2</v>
      </c>
      <c r="L22" s="23">
        <f>(I22/C22)^(1/27)-1</f>
        <v>3.2218339922982508E-2</v>
      </c>
      <c r="M22" s="23">
        <f>(J22/C22)^(1/27)-1</f>
        <v>3.10861872324808E-2</v>
      </c>
    </row>
    <row r="23" spans="2:13" x14ac:dyDescent="0.2">
      <c r="B23" s="58" t="s">
        <v>13</v>
      </c>
      <c r="C23" s="59">
        <v>1.33</v>
      </c>
      <c r="D23" s="59">
        <v>3.0012545093670582</v>
      </c>
      <c r="E23" s="59">
        <v>5.527584521809624</v>
      </c>
      <c r="F23" s="59">
        <v>7.9478306699072601</v>
      </c>
      <c r="G23" s="59">
        <v>10.090676492405965</v>
      </c>
      <c r="H23" s="59">
        <v>11.996711742409037</v>
      </c>
      <c r="I23" s="59">
        <v>5.8746665825043509</v>
      </c>
      <c r="J23" s="59">
        <v>20.990589042221025</v>
      </c>
      <c r="K23" s="60">
        <f t="shared" si="7"/>
        <v>8.4871173934542243E-2</v>
      </c>
      <c r="L23" s="60">
        <f t="shared" si="8"/>
        <v>5.6559020723115694E-2</v>
      </c>
      <c r="M23" s="60">
        <f t="shared" si="9"/>
        <v>0.10758426487758888</v>
      </c>
    </row>
    <row r="25" spans="2:13" x14ac:dyDescent="0.2">
      <c r="B25" s="17" t="s">
        <v>119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1011.763</v>
      </c>
      <c r="D28" s="63">
        <f t="shared" ref="D28:J28" si="10">SUM(D29:D35)</f>
        <v>1298.7701945181814</v>
      </c>
      <c r="E28" s="63">
        <f t="shared" si="10"/>
        <v>1508.7307045896612</v>
      </c>
      <c r="F28" s="63">
        <f t="shared" si="10"/>
        <v>1715.592728113859</v>
      </c>
      <c r="G28" s="63">
        <f t="shared" si="10"/>
        <v>1919.7164840271539</v>
      </c>
      <c r="H28" s="63">
        <f t="shared" si="10"/>
        <v>2119.7834337576624</v>
      </c>
      <c r="I28" s="63">
        <f t="shared" si="10"/>
        <v>1978.4426176761513</v>
      </c>
      <c r="J28" s="63">
        <f t="shared" si="10"/>
        <v>2215.2899169601556</v>
      </c>
      <c r="K28" s="60">
        <f t="shared" ref="K28:K35" si="11">(H28/C28)^(1/27)-1</f>
        <v>2.7771964103884716E-2</v>
      </c>
      <c r="L28" s="60">
        <f>(I28/C28)^(1/27)-1</f>
        <v>2.5148638996466577E-2</v>
      </c>
      <c r="M28" s="60">
        <f>(J28/C28)^(1/27)-1</f>
        <v>2.9450861502770209E-2</v>
      </c>
    </row>
    <row r="29" spans="2:13" x14ac:dyDescent="0.2">
      <c r="B29" s="21" t="s">
        <v>7</v>
      </c>
      <c r="C29" s="22">
        <v>317.61</v>
      </c>
      <c r="D29" s="22">
        <v>334.8329763989168</v>
      </c>
      <c r="E29" s="22">
        <v>336.50273506012803</v>
      </c>
      <c r="F29" s="22">
        <v>332.83269635858994</v>
      </c>
      <c r="G29" s="22">
        <v>325.45136500925452</v>
      </c>
      <c r="H29" s="22">
        <v>314.57729873902343</v>
      </c>
      <c r="I29" s="22">
        <v>293.97436023530611</v>
      </c>
      <c r="J29" s="22">
        <v>328.4592638899648</v>
      </c>
      <c r="K29" s="23">
        <f t="shared" si="11"/>
        <v>-3.5528450590027738E-4</v>
      </c>
      <c r="L29" s="23">
        <f t="shared" ref="L29:L35" si="12">(I29/C29)^(1/27)-1</f>
        <v>-2.8600378904394264E-3</v>
      </c>
      <c r="M29" s="23">
        <f t="shared" ref="M29:M35" si="13">(J29/C29)^(1/27)-1</f>
        <v>1.2447966647484154E-3</v>
      </c>
    </row>
    <row r="30" spans="2:13" x14ac:dyDescent="0.2">
      <c r="B30" s="64" t="s">
        <v>8</v>
      </c>
      <c r="C30" s="63">
        <v>630.09199999999998</v>
      </c>
      <c r="D30" s="63">
        <v>857.00440852517988</v>
      </c>
      <c r="E30" s="63">
        <v>1043.3442479388982</v>
      </c>
      <c r="F30" s="63">
        <v>1221.9523683900379</v>
      </c>
      <c r="G30" s="63">
        <v>1402.6729899384691</v>
      </c>
      <c r="H30" s="63">
        <v>1582.8153159452363</v>
      </c>
      <c r="I30" s="63">
        <v>1511.4608528645317</v>
      </c>
      <c r="J30" s="63">
        <v>1519.6999166225073</v>
      </c>
      <c r="K30" s="60">
        <f t="shared" si="11"/>
        <v>3.4703190157687303E-2</v>
      </c>
      <c r="L30" s="60">
        <f t="shared" si="12"/>
        <v>3.2936948376184993E-2</v>
      </c>
      <c r="M30" s="60">
        <f t="shared" si="13"/>
        <v>3.3144943774865876E-2</v>
      </c>
    </row>
    <row r="31" spans="2:13" x14ac:dyDescent="0.2">
      <c r="B31" s="21" t="s">
        <v>9</v>
      </c>
      <c r="C31" s="22">
        <v>32.51</v>
      </c>
      <c r="D31" s="22">
        <v>25.660289022957723</v>
      </c>
      <c r="E31" s="22">
        <v>21.909103722410926</v>
      </c>
      <c r="F31" s="22">
        <v>19.03178871170935</v>
      </c>
      <c r="G31" s="22">
        <v>16.794358088206753</v>
      </c>
      <c r="H31" s="22">
        <v>15.015216598772115</v>
      </c>
      <c r="I31" s="22">
        <v>16.253958344818354</v>
      </c>
      <c r="J31" s="22">
        <v>13.230434051295205</v>
      </c>
      <c r="K31" s="23">
        <f t="shared" si="11"/>
        <v>-2.8205098992892697E-2</v>
      </c>
      <c r="L31" s="23">
        <f t="shared" si="12"/>
        <v>-2.5347704206459709E-2</v>
      </c>
      <c r="M31" s="23">
        <f t="shared" si="13"/>
        <v>-3.2749077270867732E-2</v>
      </c>
    </row>
    <row r="32" spans="2:13" x14ac:dyDescent="0.2">
      <c r="B32" s="64" t="s">
        <v>10</v>
      </c>
      <c r="C32" s="63">
        <v>5.4139999999999997</v>
      </c>
      <c r="D32" s="63">
        <v>47.013719813163526</v>
      </c>
      <c r="E32" s="63">
        <v>52.912748450445513</v>
      </c>
      <c r="F32" s="63">
        <v>69.134601842647214</v>
      </c>
      <c r="G32" s="63">
        <v>85.398249688733728</v>
      </c>
      <c r="H32" s="63">
        <v>102.1472677234553</v>
      </c>
      <c r="I32" s="63">
        <v>97.474117846667397</v>
      </c>
      <c r="J32" s="63">
        <v>159.78278287050594</v>
      </c>
      <c r="K32" s="60">
        <f t="shared" si="11"/>
        <v>0.11493221210064353</v>
      </c>
      <c r="L32" s="60">
        <f t="shared" si="12"/>
        <v>0.11300015423982179</v>
      </c>
      <c r="M32" s="60">
        <f t="shared" si="13"/>
        <v>0.13356095616955055</v>
      </c>
    </row>
    <row r="33" spans="2:13" x14ac:dyDescent="0.2">
      <c r="B33" s="21" t="s">
        <v>11</v>
      </c>
      <c r="C33" s="22">
        <v>25.316999999999997</v>
      </c>
      <c r="D33" s="22">
        <v>26.00389265151539</v>
      </c>
      <c r="E33" s="22">
        <v>27.799554209845251</v>
      </c>
      <c r="F33" s="22">
        <v>29.388289063151319</v>
      </c>
      <c r="G33" s="22">
        <v>30.791339575645015</v>
      </c>
      <c r="H33" s="22">
        <v>32.02863340611372</v>
      </c>
      <c r="I33" s="22">
        <v>31.159035858605087</v>
      </c>
      <c r="J33" s="22">
        <v>32.472196632628041</v>
      </c>
      <c r="K33" s="23">
        <f t="shared" si="11"/>
        <v>8.7474517345667024E-3</v>
      </c>
      <c r="L33" s="23">
        <f t="shared" si="12"/>
        <v>7.7195757639725304E-3</v>
      </c>
      <c r="M33" s="23">
        <f t="shared" si="13"/>
        <v>9.2614437581757247E-3</v>
      </c>
    </row>
    <row r="34" spans="2:13" x14ac:dyDescent="0.2">
      <c r="B34" s="64" t="s">
        <v>12</v>
      </c>
      <c r="C34" s="63">
        <v>0.11300000000000002</v>
      </c>
      <c r="D34" s="63">
        <v>0.19780230725144066</v>
      </c>
      <c r="E34" s="63">
        <v>0.30291023072245327</v>
      </c>
      <c r="F34" s="63">
        <v>0.45964880007132375</v>
      </c>
      <c r="G34" s="63">
        <v>0.71181580927008281</v>
      </c>
      <c r="H34" s="63">
        <v>1.1284304491149946</v>
      </c>
      <c r="I34" s="63">
        <v>1.1474998877783213</v>
      </c>
      <c r="J34" s="63">
        <v>1.1096690170069865</v>
      </c>
      <c r="K34" s="60">
        <f t="shared" si="11"/>
        <v>8.8966901263837883E-2</v>
      </c>
      <c r="L34" s="60">
        <f t="shared" si="12"/>
        <v>8.9642991713135833E-2</v>
      </c>
      <c r="M34" s="60">
        <f t="shared" si="13"/>
        <v>8.8290907243735672E-2</v>
      </c>
    </row>
    <row r="35" spans="2:13" x14ac:dyDescent="0.2">
      <c r="B35" s="18" t="s">
        <v>13</v>
      </c>
      <c r="C35" s="24">
        <v>0.70699999999994823</v>
      </c>
      <c r="D35" s="24">
        <v>8.057105799196691</v>
      </c>
      <c r="E35" s="24">
        <v>25.959404977210745</v>
      </c>
      <c r="F35" s="24">
        <v>42.793334947651658</v>
      </c>
      <c r="G35" s="24">
        <v>57.896365917574713</v>
      </c>
      <c r="H35" s="24">
        <v>72.071270895946256</v>
      </c>
      <c r="I35" s="24">
        <v>26.972792638444272</v>
      </c>
      <c r="J35" s="24">
        <v>160.53565387624707</v>
      </c>
      <c r="K35" s="23">
        <f t="shared" si="11"/>
        <v>0.18681510592048634</v>
      </c>
      <c r="L35" s="23">
        <f t="shared" si="12"/>
        <v>0.14439068681526024</v>
      </c>
      <c r="M35" s="23">
        <f t="shared" si="13"/>
        <v>0.22254510789511084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B1:M42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121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5368.3010721880883</v>
      </c>
      <c r="D6" s="24">
        <v>6809.58778424708</v>
      </c>
      <c r="E6" s="24">
        <v>8087.5211419161515</v>
      </c>
      <c r="F6" s="24">
        <v>9529.256509298868</v>
      </c>
      <c r="G6" s="24">
        <v>11172.519998324937</v>
      </c>
      <c r="H6" s="24">
        <v>13024.341612820141</v>
      </c>
      <c r="I6" s="24">
        <v>10590.100514624919</v>
      </c>
      <c r="J6" s="24">
        <v>14759.159649856823</v>
      </c>
      <c r="K6" s="23">
        <f t="shared" ref="K6:K7" si="0">(H6/C6)^(1/27)-1</f>
        <v>3.3370967927231598E-2</v>
      </c>
      <c r="L6" s="23">
        <f>(I6/C6)^(1/27)-1</f>
        <v>2.548253269887879E-2</v>
      </c>
      <c r="M6" s="23">
        <f>(J6/C6)^(1/27)-1</f>
        <v>3.8167870114141467E-2</v>
      </c>
    </row>
    <row r="7" spans="2:13" x14ac:dyDescent="0.2">
      <c r="B7" s="58" t="s">
        <v>1</v>
      </c>
      <c r="C7" s="59">
        <v>1127.5761210000001</v>
      </c>
      <c r="D7" s="59">
        <v>1340.1033379999999</v>
      </c>
      <c r="E7" s="59">
        <v>1504.213342</v>
      </c>
      <c r="F7" s="59">
        <v>1679.3011489999999</v>
      </c>
      <c r="G7" s="59">
        <v>1865.9216200000001</v>
      </c>
      <c r="H7" s="59">
        <v>2063.029912</v>
      </c>
      <c r="I7" s="59">
        <v>2063.029912</v>
      </c>
      <c r="J7" s="59">
        <v>2063.029912</v>
      </c>
      <c r="K7" s="23">
        <f t="shared" si="0"/>
        <v>2.2626456562279129E-2</v>
      </c>
      <c r="L7" s="60">
        <f t="shared" ref="L7:L11" si="1">(I7/C7)^(1/27)-1</f>
        <v>2.2626456562279129E-2</v>
      </c>
      <c r="M7" s="60">
        <f t="shared" ref="M7:M11" si="2">(J7/C7)^(1/27)-1</f>
        <v>2.2626456562279129E-2</v>
      </c>
    </row>
    <row r="8" spans="2:13" x14ac:dyDescent="0.2">
      <c r="B8" s="18" t="s">
        <v>2</v>
      </c>
      <c r="C8" s="24">
        <f>C6*1000/C7</f>
        <v>4760.9212116226508</v>
      </c>
      <c r="D8" s="24">
        <f t="shared" ref="D8:J8" si="3">D6*1000/D7</f>
        <v>5081.3900623588179</v>
      </c>
      <c r="E8" s="24">
        <f t="shared" si="3"/>
        <v>5376.5785185517598</v>
      </c>
      <c r="F8" s="24">
        <f t="shared" si="3"/>
        <v>5674.5370030702388</v>
      </c>
      <c r="G8" s="24">
        <f t="shared" si="3"/>
        <v>5987.6684414669762</v>
      </c>
      <c r="H8" s="24">
        <f t="shared" si="3"/>
        <v>6313.2102627604272</v>
      </c>
      <c r="I8" s="24">
        <f t="shared" si="3"/>
        <v>5133.2753117274824</v>
      </c>
      <c r="J8" s="24">
        <f t="shared" si="3"/>
        <v>7154.1181075501645</v>
      </c>
      <c r="K8" s="23">
        <f>(H8/C8)^(1/27)-1</f>
        <v>1.0506780160051576E-2</v>
      </c>
      <c r="L8" s="23">
        <f t="shared" si="1"/>
        <v>2.7928830887093969E-3</v>
      </c>
      <c r="M8" s="23">
        <f t="shared" si="2"/>
        <v>1.5197546916698279E-2</v>
      </c>
    </row>
    <row r="9" spans="2:13" x14ac:dyDescent="0.2">
      <c r="B9" s="58" t="s">
        <v>3</v>
      </c>
      <c r="C9" s="61">
        <f>C16/C6</f>
        <v>0.14171822682253327</v>
      </c>
      <c r="D9" s="61">
        <f t="shared" ref="D9:J9" si="4">D16/D6</f>
        <v>0.13091808056923043</v>
      </c>
      <c r="E9" s="61">
        <f t="shared" si="4"/>
        <v>0.12244578163627176</v>
      </c>
      <c r="F9" s="61">
        <f t="shared" si="4"/>
        <v>0.11473395603668737</v>
      </c>
      <c r="G9" s="61">
        <f t="shared" si="4"/>
        <v>0.10776087413341262</v>
      </c>
      <c r="H9" s="61">
        <f t="shared" si="4"/>
        <v>0.10141302173848571</v>
      </c>
      <c r="I9" s="61">
        <f t="shared" si="4"/>
        <v>0.11528284667787775</v>
      </c>
      <c r="J9" s="61">
        <f t="shared" si="4"/>
        <v>9.4786078904109811E-2</v>
      </c>
      <c r="K9" s="60">
        <f>(H9/C9)^(1/27)-1</f>
        <v>-1.2317557009710711E-2</v>
      </c>
      <c r="L9" s="60">
        <f t="shared" si="1"/>
        <v>-7.6172157727584233E-3</v>
      </c>
      <c r="M9" s="60">
        <f t="shared" si="2"/>
        <v>-1.4786560055947473E-2</v>
      </c>
    </row>
    <row r="10" spans="2:13" x14ac:dyDescent="0.2">
      <c r="B10" s="18" t="s">
        <v>4</v>
      </c>
      <c r="C10" s="25">
        <f>C16/C7</f>
        <v>0.6747093121529486</v>
      </c>
      <c r="D10" s="26">
        <f t="shared" ref="D10:J10" si="5">D16/D7</f>
        <v>0.66524583358757872</v>
      </c>
      <c r="E10" s="26">
        <f t="shared" si="5"/>
        <v>0.65833935923285825</v>
      </c>
      <c r="F10" s="26">
        <f t="shared" si="5"/>
        <v>0.65106207903881652</v>
      </c>
      <c r="G10" s="26">
        <f t="shared" si="5"/>
        <v>0.64523638527352978</v>
      </c>
      <c r="H10" s="26">
        <f t="shared" si="5"/>
        <v>0.64024172961695425</v>
      </c>
      <c r="I10" s="25">
        <f t="shared" si="5"/>
        <v>0.59177859071721439</v>
      </c>
      <c r="J10" s="25">
        <f t="shared" si="5"/>
        <v>0.67811080343157071</v>
      </c>
      <c r="K10" s="23">
        <f>(H10/C10)^(1/27)-1</f>
        <v>-1.9401947132690056E-3</v>
      </c>
      <c r="L10" s="23">
        <f t="shared" si="1"/>
        <v>-4.8456066771637163E-3</v>
      </c>
      <c r="M10" s="23">
        <f t="shared" si="2"/>
        <v>1.8626742056393475E-4</v>
      </c>
    </row>
    <row r="11" spans="2:13" x14ac:dyDescent="0.2">
      <c r="B11" s="58" t="s">
        <v>5</v>
      </c>
      <c r="C11" s="59">
        <v>1108.212420355002</v>
      </c>
      <c r="D11" s="63">
        <v>1285.6134343245712</v>
      </c>
      <c r="E11" s="63">
        <v>1437.6696233343168</v>
      </c>
      <c r="F11" s="63">
        <v>1597.6723325905882</v>
      </c>
      <c r="G11" s="63">
        <v>1767.7970578066838</v>
      </c>
      <c r="H11" s="63">
        <v>1931.1819374838008</v>
      </c>
      <c r="I11" s="59">
        <v>1690.737583348885</v>
      </c>
      <c r="J11" s="59">
        <v>1885.1037491857876</v>
      </c>
      <c r="K11" s="60">
        <f>(H11/C11)^(1/27)-1</f>
        <v>2.0782791189301486E-2</v>
      </c>
      <c r="L11" s="60">
        <f t="shared" si="1"/>
        <v>1.5768083505114827E-2</v>
      </c>
      <c r="M11" s="60">
        <f t="shared" si="2"/>
        <v>1.9870190090652384E-2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122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760.78610900000001</v>
      </c>
      <c r="D16" s="24">
        <f t="shared" ref="D16:J16" si="6">SUM(D17:D23)</f>
        <v>891.49816218130661</v>
      </c>
      <c r="E16" s="24">
        <f t="shared" si="6"/>
        <v>990.28284772179632</v>
      </c>
      <c r="F16" s="24">
        <f t="shared" si="6"/>
        <v>1093.3292974002134</v>
      </c>
      <c r="G16" s="24">
        <f t="shared" si="6"/>
        <v>1203.9605212925289</v>
      </c>
      <c r="H16" s="24">
        <f t="shared" si="6"/>
        <v>1320.8378391103929</v>
      </c>
      <c r="I16" s="24">
        <f t="shared" si="6"/>
        <v>1220.8569339308187</v>
      </c>
      <c r="J16" s="24">
        <f t="shared" si="6"/>
        <v>1398.9628711296825</v>
      </c>
      <c r="K16" s="23">
        <f t="shared" ref="K16:K23" si="7">(H16/C16)^(1/27)-1</f>
        <v>2.0642362117607949E-2</v>
      </c>
      <c r="L16" s="23">
        <f>(I16/C16)^(1/27)-1</f>
        <v>1.7671210976116791E-2</v>
      </c>
      <c r="M16" s="23">
        <f>(J16/C16)^(1/27)-1</f>
        <v>2.2816938554543587E-2</v>
      </c>
    </row>
    <row r="17" spans="2:13" x14ac:dyDescent="0.2">
      <c r="B17" s="58" t="s">
        <v>7</v>
      </c>
      <c r="C17" s="59">
        <v>183.07900000000001</v>
      </c>
      <c r="D17" s="59">
        <v>207.03972577051425</v>
      </c>
      <c r="E17" s="59">
        <v>233.66844100521578</v>
      </c>
      <c r="F17" s="59">
        <v>260.92043883426373</v>
      </c>
      <c r="G17" s="59">
        <v>288.31026883354639</v>
      </c>
      <c r="H17" s="59">
        <v>315.91529470067451</v>
      </c>
      <c r="I17" s="59">
        <v>289.44607604062412</v>
      </c>
      <c r="J17" s="59">
        <v>344.24272233314355</v>
      </c>
      <c r="K17" s="60">
        <f t="shared" si="7"/>
        <v>2.0411310347205225E-2</v>
      </c>
      <c r="L17" s="60">
        <f t="shared" ref="L17:L23" si="8">(I17/C17)^(1/27)-1</f>
        <v>1.710958197909962E-2</v>
      </c>
      <c r="M17" s="60">
        <f t="shared" ref="M17:M23" si="9">(J17/C17)^(1/27)-1</f>
        <v>2.366187128174424E-2</v>
      </c>
    </row>
    <row r="18" spans="2:13" x14ac:dyDescent="0.2">
      <c r="B18" s="18" t="s">
        <v>8</v>
      </c>
      <c r="C18" s="24">
        <v>99.897000000000006</v>
      </c>
      <c r="D18" s="24">
        <v>128.12095807910421</v>
      </c>
      <c r="E18" s="24">
        <v>147.99536217680378</v>
      </c>
      <c r="F18" s="24">
        <v>167.8380147104246</v>
      </c>
      <c r="G18" s="24">
        <v>187.19641795594922</v>
      </c>
      <c r="H18" s="24">
        <v>207.67252906969674</v>
      </c>
      <c r="I18" s="24">
        <v>193.6740248267117</v>
      </c>
      <c r="J18" s="24">
        <v>236.86503480602806</v>
      </c>
      <c r="K18" s="23">
        <f t="shared" si="7"/>
        <v>2.747521794776242E-2</v>
      </c>
      <c r="L18" s="23">
        <f t="shared" si="8"/>
        <v>2.4822966139951719E-2</v>
      </c>
      <c r="M18" s="23">
        <f t="shared" si="9"/>
        <v>3.2492681219492114E-2</v>
      </c>
    </row>
    <row r="19" spans="2:13" x14ac:dyDescent="0.2">
      <c r="B19" s="58" t="s">
        <v>9</v>
      </c>
      <c r="C19" s="59">
        <v>104.07299999999999</v>
      </c>
      <c r="D19" s="59">
        <v>117.21091982330947</v>
      </c>
      <c r="E19" s="59">
        <v>127.7378194119199</v>
      </c>
      <c r="F19" s="59">
        <v>140.01940338084765</v>
      </c>
      <c r="G19" s="59">
        <v>155.30107394880204</v>
      </c>
      <c r="H19" s="59">
        <v>166.97805370447003</v>
      </c>
      <c r="I19" s="59">
        <v>137.05395291106362</v>
      </c>
      <c r="J19" s="59">
        <v>187.25568558666231</v>
      </c>
      <c r="K19" s="60">
        <f t="shared" si="7"/>
        <v>1.7664191688030462E-2</v>
      </c>
      <c r="L19" s="60">
        <f t="shared" si="8"/>
        <v>1.0247785490355543E-2</v>
      </c>
      <c r="M19" s="60">
        <f t="shared" si="9"/>
        <v>2.1993267368691116E-2</v>
      </c>
    </row>
    <row r="20" spans="2:13" x14ac:dyDescent="0.2">
      <c r="B20" s="18" t="s">
        <v>10</v>
      </c>
      <c r="C20" s="24">
        <v>3.6761089999999998</v>
      </c>
      <c r="D20" s="24">
        <v>3.7157506222222216</v>
      </c>
      <c r="E20" s="24">
        <v>3.7441270666666662</v>
      </c>
      <c r="F20" s="24">
        <v>8.0250216148477733</v>
      </c>
      <c r="G20" s="24">
        <v>10.185755149013305</v>
      </c>
      <c r="H20" s="24">
        <v>14.140156000000001</v>
      </c>
      <c r="I20" s="24">
        <v>9.0584560000000014</v>
      </c>
      <c r="J20" s="24">
        <v>16.172836</v>
      </c>
      <c r="K20" s="23">
        <f t="shared" si="7"/>
        <v>5.1160673431568826E-2</v>
      </c>
      <c r="L20" s="23">
        <f t="shared" si="8"/>
        <v>3.3965720631552232E-2</v>
      </c>
      <c r="M20" s="23">
        <f t="shared" si="9"/>
        <v>5.64028112006143E-2</v>
      </c>
    </row>
    <row r="21" spans="2:13" x14ac:dyDescent="0.2">
      <c r="B21" s="58" t="s">
        <v>11</v>
      </c>
      <c r="C21" s="59">
        <v>9.9990000000000006</v>
      </c>
      <c r="D21" s="59">
        <v>13.252049276842691</v>
      </c>
      <c r="E21" s="59">
        <v>15.463426076750256</v>
      </c>
      <c r="F21" s="59">
        <v>17.615818443736899</v>
      </c>
      <c r="G21" s="59">
        <v>19.712436724064258</v>
      </c>
      <c r="H21" s="59">
        <v>21.748090645173018</v>
      </c>
      <c r="I21" s="59">
        <v>20.35842921419577</v>
      </c>
      <c r="J21" s="59">
        <v>22.478360100015216</v>
      </c>
      <c r="K21" s="60">
        <f t="shared" si="7"/>
        <v>2.9197417121834324E-2</v>
      </c>
      <c r="L21" s="60">
        <f t="shared" si="8"/>
        <v>2.6683497505063825E-2</v>
      </c>
      <c r="M21" s="60">
        <f t="shared" si="9"/>
        <v>3.0457128606312889E-2</v>
      </c>
    </row>
    <row r="22" spans="2:13" x14ac:dyDescent="0.2">
      <c r="B22" s="18" t="s">
        <v>12</v>
      </c>
      <c r="C22" s="24">
        <v>357.834</v>
      </c>
      <c r="D22" s="24">
        <v>415.63599279404053</v>
      </c>
      <c r="E22" s="24">
        <v>451.23057403176585</v>
      </c>
      <c r="F22" s="24">
        <v>484.80484803452242</v>
      </c>
      <c r="G22" s="24">
        <v>525.85361133146205</v>
      </c>
      <c r="H22" s="24">
        <v>574.0246160582318</v>
      </c>
      <c r="I22" s="24">
        <v>558.96130490490918</v>
      </c>
      <c r="J22" s="24">
        <v>564.24634703915603</v>
      </c>
      <c r="K22" s="23">
        <f t="shared" si="7"/>
        <v>1.7657907666965178E-2</v>
      </c>
      <c r="L22" s="23">
        <f>(I22/C22)^(1/27)-1</f>
        <v>1.6656119910535283E-2</v>
      </c>
      <c r="M22" s="23">
        <f>(J22/C22)^(1/27)-1</f>
        <v>1.7010531246155258E-2</v>
      </c>
    </row>
    <row r="23" spans="2:13" x14ac:dyDescent="0.2">
      <c r="B23" s="58" t="s">
        <v>13</v>
      </c>
      <c r="C23" s="59">
        <v>2.2280000000000002</v>
      </c>
      <c r="D23" s="59">
        <v>6.5227658152733063</v>
      </c>
      <c r="E23" s="59">
        <v>10.443097952674073</v>
      </c>
      <c r="F23" s="59">
        <v>14.105752381570341</v>
      </c>
      <c r="G23" s="59">
        <v>17.400957349692014</v>
      </c>
      <c r="H23" s="59">
        <v>20.359098932146932</v>
      </c>
      <c r="I23" s="59">
        <v>12.304690033314252</v>
      </c>
      <c r="J23" s="59">
        <v>27.701885264677159</v>
      </c>
      <c r="K23" s="60">
        <f t="shared" si="7"/>
        <v>8.5392437618168726E-2</v>
      </c>
      <c r="L23" s="60">
        <f t="shared" si="8"/>
        <v>6.5337563574722424E-2</v>
      </c>
      <c r="M23" s="60">
        <f t="shared" si="9"/>
        <v>9.78437244679351E-2</v>
      </c>
    </row>
    <row r="25" spans="2:13" x14ac:dyDescent="0.2">
      <c r="B25" s="17" t="s">
        <v>123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731.33799999999974</v>
      </c>
      <c r="D28" s="63">
        <f t="shared" ref="D28:J28" si="10">SUM(D29:D35)</f>
        <v>945.01814460960372</v>
      </c>
      <c r="E28" s="63">
        <f t="shared" si="10"/>
        <v>1124.0552827828633</v>
      </c>
      <c r="F28" s="63">
        <f t="shared" si="10"/>
        <v>1320.8225931534439</v>
      </c>
      <c r="G28" s="63">
        <f t="shared" si="10"/>
        <v>1538.6370457695623</v>
      </c>
      <c r="H28" s="63">
        <f t="shared" si="10"/>
        <v>1778.9191528191313</v>
      </c>
      <c r="I28" s="63">
        <f t="shared" si="10"/>
        <v>1634.448665989853</v>
      </c>
      <c r="J28" s="63">
        <f t="shared" si="10"/>
        <v>1880.7607569986953</v>
      </c>
      <c r="K28" s="60">
        <f t="shared" ref="K28:K35" si="11">(H28/C28)^(1/27)-1</f>
        <v>3.3469600403650102E-2</v>
      </c>
      <c r="L28" s="60">
        <f>(I28/C28)^(1/27)-1</f>
        <v>3.0232631754590011E-2</v>
      </c>
      <c r="M28" s="60">
        <f>(J28/C28)^(1/27)-1</f>
        <v>3.5602674865914619E-2</v>
      </c>
    </row>
    <row r="29" spans="2:13" x14ac:dyDescent="0.2">
      <c r="B29" s="21" t="s">
        <v>7</v>
      </c>
      <c r="C29" s="22">
        <v>73.037000000000006</v>
      </c>
      <c r="D29" s="22">
        <v>86.327821580068743</v>
      </c>
      <c r="E29" s="22">
        <v>96.704187395410116</v>
      </c>
      <c r="F29" s="22">
        <v>106.38741188145092</v>
      </c>
      <c r="G29" s="22">
        <v>115.40661780215444</v>
      </c>
      <c r="H29" s="22">
        <v>123.87095100557785</v>
      </c>
      <c r="I29" s="22">
        <v>111.33639513149078</v>
      </c>
      <c r="J29" s="22">
        <v>132.8801775495929</v>
      </c>
      <c r="K29" s="23">
        <f t="shared" si="11"/>
        <v>1.9758371997077528E-2</v>
      </c>
      <c r="L29" s="23">
        <f t="shared" ref="L29:L35" si="12">(I29/C29)^(1/27)-1</f>
        <v>1.5736988481544367E-2</v>
      </c>
      <c r="M29" s="23">
        <f t="shared" ref="M29:M35" si="13">(J29/C29)^(1/27)-1</f>
        <v>2.2413477369405355E-2</v>
      </c>
    </row>
    <row r="30" spans="2:13" x14ac:dyDescent="0.2">
      <c r="B30" s="64" t="s">
        <v>8</v>
      </c>
      <c r="C30" s="63">
        <v>262.57499999999999</v>
      </c>
      <c r="D30" s="63">
        <v>372.95091425135303</v>
      </c>
      <c r="E30" s="63">
        <v>460.12678728871515</v>
      </c>
      <c r="F30" s="63">
        <v>550.86081729996749</v>
      </c>
      <c r="G30" s="63">
        <v>643.51954669920906</v>
      </c>
      <c r="H30" s="63">
        <v>744.99578212152574</v>
      </c>
      <c r="I30" s="63">
        <v>731.29343217231713</v>
      </c>
      <c r="J30" s="63">
        <v>745.90203170425798</v>
      </c>
      <c r="K30" s="60">
        <f t="shared" si="11"/>
        <v>3.9379364815063322E-2</v>
      </c>
      <c r="L30" s="60">
        <f t="shared" si="12"/>
        <v>3.8664988394521149E-2</v>
      </c>
      <c r="M30" s="60">
        <f t="shared" si="13"/>
        <v>3.942616527211773E-2</v>
      </c>
    </row>
    <row r="31" spans="2:13" x14ac:dyDescent="0.2">
      <c r="B31" s="21" t="s">
        <v>9</v>
      </c>
      <c r="C31" s="22">
        <v>257.91199999999998</v>
      </c>
      <c r="D31" s="22">
        <v>288.72899972773541</v>
      </c>
      <c r="E31" s="22">
        <v>321.0732900284645</v>
      </c>
      <c r="F31" s="22">
        <v>353.07689478233755</v>
      </c>
      <c r="G31" s="22">
        <v>413.06612682360139</v>
      </c>
      <c r="H31" s="22">
        <v>478.99464228173434</v>
      </c>
      <c r="I31" s="22">
        <v>445.96734823581744</v>
      </c>
      <c r="J31" s="22">
        <v>501.8318796680756</v>
      </c>
      <c r="K31" s="23">
        <f t="shared" si="11"/>
        <v>2.319343433758303E-2</v>
      </c>
      <c r="L31" s="23">
        <f t="shared" si="12"/>
        <v>2.0489579969949823E-2</v>
      </c>
      <c r="M31" s="23">
        <f t="shared" si="13"/>
        <v>2.4959994694086829E-2</v>
      </c>
    </row>
    <row r="32" spans="2:13" x14ac:dyDescent="0.2">
      <c r="B32" s="64" t="s">
        <v>10</v>
      </c>
      <c r="C32" s="63">
        <v>14.106</v>
      </c>
      <c r="D32" s="63">
        <v>14.237574337338145</v>
      </c>
      <c r="E32" s="63">
        <v>14.346303845392566</v>
      </c>
      <c r="F32" s="63">
        <v>30.749329924570869</v>
      </c>
      <c r="G32" s="63">
        <v>39.028573459343612</v>
      </c>
      <c r="H32" s="63">
        <v>54.180579554382675</v>
      </c>
      <c r="I32" s="63">
        <v>34.70912173443314</v>
      </c>
      <c r="J32" s="63">
        <v>61.969162682362494</v>
      </c>
      <c r="K32" s="60">
        <f t="shared" si="11"/>
        <v>5.1104552976910966E-2</v>
      </c>
      <c r="L32" s="60">
        <f t="shared" si="12"/>
        <v>3.3910518198842388E-2</v>
      </c>
      <c r="M32" s="60">
        <f t="shared" si="13"/>
        <v>5.6346410873276298E-2</v>
      </c>
    </row>
    <row r="33" spans="2:13" x14ac:dyDescent="0.2">
      <c r="B33" s="21" t="s">
        <v>11</v>
      </c>
      <c r="C33" s="22">
        <v>116.265</v>
      </c>
      <c r="D33" s="22">
        <v>154.1054911007048</v>
      </c>
      <c r="E33" s="22">
        <v>179.82082557005424</v>
      </c>
      <c r="F33" s="22">
        <v>204.85024183985462</v>
      </c>
      <c r="G33" s="22">
        <v>229.23107715962652</v>
      </c>
      <c r="H33" s="22">
        <v>252.90297300055062</v>
      </c>
      <c r="I33" s="22">
        <v>236.74311076579028</v>
      </c>
      <c r="J33" s="22">
        <v>261.39500513003804</v>
      </c>
      <c r="K33" s="23">
        <f t="shared" si="11"/>
        <v>2.9200960676878385E-2</v>
      </c>
      <c r="L33" s="23">
        <f t="shared" si="12"/>
        <v>2.6687057209796583E-2</v>
      </c>
      <c r="M33" s="23">
        <f t="shared" si="13"/>
        <v>3.0460664201406473E-2</v>
      </c>
    </row>
    <row r="34" spans="2:13" x14ac:dyDescent="0.2">
      <c r="B34" s="64" t="s">
        <v>12</v>
      </c>
      <c r="C34" s="63">
        <v>1.266</v>
      </c>
      <c r="D34" s="63">
        <v>2.5740133990697522</v>
      </c>
      <c r="E34" s="63">
        <v>4.552510404108836</v>
      </c>
      <c r="F34" s="63">
        <v>7.309391414100082</v>
      </c>
      <c r="G34" s="63">
        <v>11.984029835900012</v>
      </c>
      <c r="H34" s="63">
        <v>19.940469299535142</v>
      </c>
      <c r="I34" s="63">
        <v>19.819102764531582</v>
      </c>
      <c r="J34" s="63">
        <v>19.640428662375903</v>
      </c>
      <c r="K34" s="60">
        <f t="shared" si="11"/>
        <v>0.10750196711925564</v>
      </c>
      <c r="L34" s="60">
        <f t="shared" si="12"/>
        <v>0.10725157524006801</v>
      </c>
      <c r="M34" s="60">
        <f t="shared" si="13"/>
        <v>0.10688025180509042</v>
      </c>
    </row>
    <row r="35" spans="2:13" x14ac:dyDescent="0.2">
      <c r="B35" s="18" t="s">
        <v>13</v>
      </c>
      <c r="C35" s="24">
        <v>6.1769999999999508</v>
      </c>
      <c r="D35" s="24">
        <v>26.093330213333893</v>
      </c>
      <c r="E35" s="24">
        <v>47.431378250717955</v>
      </c>
      <c r="F35" s="24">
        <v>67.588506011162394</v>
      </c>
      <c r="G35" s="24">
        <v>86.401073989727593</v>
      </c>
      <c r="H35" s="24">
        <v>104.033755555825</v>
      </c>
      <c r="I35" s="24">
        <v>54.580155185472535</v>
      </c>
      <c r="J35" s="24">
        <v>157.14207160199254</v>
      </c>
      <c r="K35" s="23">
        <f t="shared" si="11"/>
        <v>0.11025336744621539</v>
      </c>
      <c r="L35" s="23">
        <f t="shared" si="12"/>
        <v>8.4043130421996404E-2</v>
      </c>
      <c r="M35" s="23">
        <f t="shared" si="13"/>
        <v>0.12734308795224836</v>
      </c>
    </row>
    <row r="42" spans="2:13" x14ac:dyDescent="0.2">
      <c r="B42" s="17"/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B1:M42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124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49022.89607496564</v>
      </c>
      <c r="D6" s="24">
        <v>56288.83487767724</v>
      </c>
      <c r="E6" s="24">
        <v>61661.540748940424</v>
      </c>
      <c r="F6" s="24">
        <v>66987.936679094753</v>
      </c>
      <c r="G6" s="24">
        <v>72235.303015261437</v>
      </c>
      <c r="H6" s="24">
        <v>77338.303727767459</v>
      </c>
      <c r="I6" s="24">
        <v>69835.994872413037</v>
      </c>
      <c r="J6" s="24">
        <v>82248.41799361138</v>
      </c>
      <c r="K6" s="23">
        <f t="shared" ref="K6:K7" si="0">(H6/C6)^(1/27)-1</f>
        <v>1.7028617150511183E-2</v>
      </c>
      <c r="L6" s="23">
        <f>(I6/C6)^(1/27)-1</f>
        <v>1.3192264058492498E-2</v>
      </c>
      <c r="M6" s="23">
        <f>(J6/C6)^(1/27)-1</f>
        <v>1.9349891627299831E-2</v>
      </c>
    </row>
    <row r="7" spans="2:13" x14ac:dyDescent="0.2">
      <c r="B7" s="58" t="s">
        <v>1</v>
      </c>
      <c r="C7" s="59">
        <v>1267.2407250000001</v>
      </c>
      <c r="D7" s="59">
        <v>1314.5232189999999</v>
      </c>
      <c r="E7" s="59">
        <v>1342.5415579999999</v>
      </c>
      <c r="F7" s="59">
        <v>1366.619342</v>
      </c>
      <c r="G7" s="59">
        <v>1386.308888</v>
      </c>
      <c r="H7" s="59">
        <v>1401.594695</v>
      </c>
      <c r="I7" s="59">
        <v>1401.594695</v>
      </c>
      <c r="J7" s="59">
        <v>1401.594695</v>
      </c>
      <c r="K7" s="23">
        <f t="shared" si="0"/>
        <v>3.7391501664598703E-3</v>
      </c>
      <c r="L7" s="60">
        <f t="shared" ref="L7:L11" si="1">(I7/C7)^(1/27)-1</f>
        <v>3.7391501664598703E-3</v>
      </c>
      <c r="M7" s="60">
        <f t="shared" ref="M7:M11" si="2">(J7/C7)^(1/27)-1</f>
        <v>3.7391501664598703E-3</v>
      </c>
    </row>
    <row r="8" spans="2:13" x14ac:dyDescent="0.2">
      <c r="B8" s="18" t="s">
        <v>2</v>
      </c>
      <c r="C8" s="24">
        <f>C6*1000/C7</f>
        <v>38684.754291624929</v>
      </c>
      <c r="D8" s="24">
        <f t="shared" ref="D8:J8" si="3">D6*1000/D7</f>
        <v>42820.723182431095</v>
      </c>
      <c r="E8" s="24">
        <f t="shared" si="3"/>
        <v>45928.962408283551</v>
      </c>
      <c r="F8" s="24">
        <f t="shared" si="3"/>
        <v>49017.260783869948</v>
      </c>
      <c r="G8" s="24">
        <f t="shared" si="3"/>
        <v>52106.210701335011</v>
      </c>
      <c r="H8" s="24">
        <f t="shared" si="3"/>
        <v>55178.793130183367</v>
      </c>
      <c r="I8" s="24">
        <f t="shared" si="3"/>
        <v>49826.098173418839</v>
      </c>
      <c r="J8" s="24">
        <f t="shared" si="3"/>
        <v>58682.02718447888</v>
      </c>
      <c r="K8" s="23">
        <f>(H8/C8)^(1/27)-1</f>
        <v>1.3239960782487348E-2</v>
      </c>
      <c r="L8" s="23">
        <f t="shared" si="1"/>
        <v>9.4178989535924629E-3</v>
      </c>
      <c r="M8" s="23">
        <f t="shared" si="2"/>
        <v>1.5552587998835188E-2</v>
      </c>
    </row>
    <row r="9" spans="2:13" x14ac:dyDescent="0.2">
      <c r="B9" s="58" t="s">
        <v>3</v>
      </c>
      <c r="C9" s="61">
        <f>C16/C6</f>
        <v>0.11141783228488766</v>
      </c>
      <c r="D9" s="61">
        <f t="shared" ref="D9:J9" si="4">D16/D6</f>
        <v>9.6185280365513368E-2</v>
      </c>
      <c r="E9" s="61">
        <f t="shared" si="4"/>
        <v>8.7226314636875274E-2</v>
      </c>
      <c r="F9" s="61">
        <f t="shared" si="4"/>
        <v>7.9470163797140933E-2</v>
      </c>
      <c r="G9" s="61">
        <f t="shared" si="4"/>
        <v>7.2933003146621919E-2</v>
      </c>
      <c r="H9" s="61">
        <f t="shared" si="4"/>
        <v>6.7179319069138169E-2</v>
      </c>
      <c r="I9" s="61">
        <f t="shared" si="4"/>
        <v>7.2387261408303913E-2</v>
      </c>
      <c r="J9" s="61">
        <f t="shared" si="4"/>
        <v>6.4388159734911188E-2</v>
      </c>
      <c r="K9" s="60">
        <f>(H9/C9)^(1/27)-1</f>
        <v>-1.8563387536751019E-2</v>
      </c>
      <c r="L9" s="60">
        <f t="shared" si="1"/>
        <v>-1.5845599761343698E-2</v>
      </c>
      <c r="M9" s="60">
        <f t="shared" si="2"/>
        <v>-2.0104692174752747E-2</v>
      </c>
    </row>
    <row r="10" spans="2:13" x14ac:dyDescent="0.2">
      <c r="B10" s="18" t="s">
        <v>4</v>
      </c>
      <c r="C10" s="25">
        <f>C16/C7</f>
        <v>4.3101714656463539</v>
      </c>
      <c r="D10" s="26">
        <f t="shared" ref="D10:J10" si="5">D16/D7</f>
        <v>4.1187232647561718</v>
      </c>
      <c r="E10" s="26">
        <f t="shared" si="5"/>
        <v>4.0062141259701578</v>
      </c>
      <c r="F10" s="26">
        <f t="shared" si="5"/>
        <v>3.8954097433813177</v>
      </c>
      <c r="G10" s="26">
        <f t="shared" si="5"/>
        <v>3.800262429039011</v>
      </c>
      <c r="H10" s="26">
        <f t="shared" si="5"/>
        <v>3.7068737495425577</v>
      </c>
      <c r="I10" s="25">
        <f t="shared" si="5"/>
        <v>3.6067747934350836</v>
      </c>
      <c r="J10" s="25">
        <f t="shared" si="5"/>
        <v>3.7784277399226269</v>
      </c>
      <c r="K10" s="23">
        <f>(H10/C10)^(1/27)-1</f>
        <v>-5.5692052772402523E-3</v>
      </c>
      <c r="L10" s="23">
        <f t="shared" si="1"/>
        <v>-6.5769330651624935E-3</v>
      </c>
      <c r="M10" s="23">
        <f t="shared" si="2"/>
        <v>-4.8647841701549011E-3</v>
      </c>
    </row>
    <row r="11" spans="2:13" x14ac:dyDescent="0.2">
      <c r="B11" s="58" t="s">
        <v>5</v>
      </c>
      <c r="C11" s="59">
        <v>12457.714187344409</v>
      </c>
      <c r="D11" s="63">
        <v>11734.434951617</v>
      </c>
      <c r="E11" s="63">
        <v>11346.576026938101</v>
      </c>
      <c r="F11" s="63">
        <v>10873.517909350965</v>
      </c>
      <c r="G11" s="63">
        <v>10512.812759690232</v>
      </c>
      <c r="H11" s="63">
        <v>10115.236891717574</v>
      </c>
      <c r="I11" s="59">
        <v>10081.723491639821</v>
      </c>
      <c r="J11" s="59">
        <v>9981.0381054474747</v>
      </c>
      <c r="K11" s="60">
        <f>(H11/C11)^(1/27)-1</f>
        <v>-7.6850274255072515E-3</v>
      </c>
      <c r="L11" s="60">
        <f t="shared" si="1"/>
        <v>-7.8069887021787743E-3</v>
      </c>
      <c r="M11" s="60">
        <f t="shared" si="2"/>
        <v>-8.175763342321507E-3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125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5462.0248129999991</v>
      </c>
      <c r="D16" s="24">
        <f t="shared" ref="D16:J16" si="6">SUM(D17:D23)</f>
        <v>5414.1573641574723</v>
      </c>
      <c r="E16" s="24">
        <f t="shared" si="6"/>
        <v>5378.5089543615832</v>
      </c>
      <c r="F16" s="24">
        <f t="shared" si="6"/>
        <v>5323.5423003201649</v>
      </c>
      <c r="G16" s="24">
        <f t="shared" si="6"/>
        <v>5268.3375821092504</v>
      </c>
      <c r="H16" s="24">
        <f t="shared" si="6"/>
        <v>5195.5345823936077</v>
      </c>
      <c r="I16" s="24">
        <f t="shared" si="6"/>
        <v>5055.2364165383342</v>
      </c>
      <c r="J16" s="22">
        <f t="shared" si="6"/>
        <v>5295.8242757163935</v>
      </c>
      <c r="K16" s="23">
        <f t="shared" ref="K16:K23" si="7">(H16/C16)^(1/27)-1</f>
        <v>-1.8508792056197709E-3</v>
      </c>
      <c r="L16" s="23">
        <f>(I16/C16)^(1/27)-1</f>
        <v>-2.8623750390679437E-3</v>
      </c>
      <c r="M16" s="23">
        <f>(J16/C16)^(1/27)-1</f>
        <v>-1.1438241622345746E-3</v>
      </c>
    </row>
    <row r="17" spans="2:13" x14ac:dyDescent="0.2">
      <c r="B17" s="58" t="s">
        <v>7</v>
      </c>
      <c r="C17" s="59">
        <v>2052.6969999999997</v>
      </c>
      <c r="D17" s="59">
        <v>1965.9255831843298</v>
      </c>
      <c r="E17" s="59">
        <v>1887.0224499933991</v>
      </c>
      <c r="F17" s="59">
        <v>1794.9916583723634</v>
      </c>
      <c r="G17" s="59">
        <v>1701.0702338680744</v>
      </c>
      <c r="H17" s="59">
        <v>1602.8571953132166</v>
      </c>
      <c r="I17" s="59">
        <v>1685.8489144204095</v>
      </c>
      <c r="J17" s="59">
        <v>1536.8016434305921</v>
      </c>
      <c r="K17" s="60">
        <f t="shared" si="7"/>
        <v>-9.1198908596966666E-3</v>
      </c>
      <c r="L17" s="60">
        <f t="shared" ref="L17:L23" si="8">(I17/C17)^(1/27)-1</f>
        <v>-7.2655254710383144E-3</v>
      </c>
      <c r="M17" s="60">
        <f t="shared" ref="M17:M23" si="9">(J17/C17)^(1/27)-1</f>
        <v>-1.0663153632789357E-2</v>
      </c>
    </row>
    <row r="18" spans="2:13" x14ac:dyDescent="0.2">
      <c r="B18" s="18" t="s">
        <v>8</v>
      </c>
      <c r="C18" s="24">
        <v>1370.9040000000002</v>
      </c>
      <c r="D18" s="24">
        <v>1395.9250635886403</v>
      </c>
      <c r="E18" s="24">
        <v>1445.4461913117184</v>
      </c>
      <c r="F18" s="24">
        <v>1481.4276614757425</v>
      </c>
      <c r="G18" s="24">
        <v>1511.9842813260914</v>
      </c>
      <c r="H18" s="24">
        <v>1518.0007311191559</v>
      </c>
      <c r="I18" s="24">
        <v>1381.4860161133261</v>
      </c>
      <c r="J18" s="24">
        <v>1642.9701901691742</v>
      </c>
      <c r="K18" s="23">
        <f t="shared" si="7"/>
        <v>3.7820890929904927E-3</v>
      </c>
      <c r="L18" s="23">
        <f t="shared" si="8"/>
        <v>2.8483192115658085E-4</v>
      </c>
      <c r="M18" s="23">
        <f t="shared" si="9"/>
        <v>6.727540734596138E-3</v>
      </c>
    </row>
    <row r="19" spans="2:13" x14ac:dyDescent="0.2">
      <c r="B19" s="58" t="s">
        <v>9</v>
      </c>
      <c r="C19" s="59">
        <v>1024.923</v>
      </c>
      <c r="D19" s="59">
        <v>880.1352889297184</v>
      </c>
      <c r="E19" s="59">
        <v>809.51871694383635</v>
      </c>
      <c r="F19" s="59">
        <v>731.37707884055055</v>
      </c>
      <c r="G19" s="59">
        <v>686.65148949700006</v>
      </c>
      <c r="H19" s="59">
        <v>646.67716863786063</v>
      </c>
      <c r="I19" s="59">
        <v>674.43529113921102</v>
      </c>
      <c r="J19" s="59">
        <v>608.80025429410216</v>
      </c>
      <c r="K19" s="60">
        <f t="shared" si="7"/>
        <v>-1.6911863721806641E-2</v>
      </c>
      <c r="L19" s="60">
        <f t="shared" si="8"/>
        <v>-1.5380385005629771E-2</v>
      </c>
      <c r="M19" s="60">
        <f t="shared" si="9"/>
        <v>-1.9107047357340035E-2</v>
      </c>
    </row>
    <row r="20" spans="2:13" x14ac:dyDescent="0.2">
      <c r="B20" s="18" t="s">
        <v>10</v>
      </c>
      <c r="C20" s="24">
        <v>511.35371400000002</v>
      </c>
      <c r="D20" s="24">
        <v>571.12991316745797</v>
      </c>
      <c r="E20" s="24">
        <v>571.67097175115248</v>
      </c>
      <c r="F20" s="24">
        <v>591.82998751139735</v>
      </c>
      <c r="G20" s="24">
        <v>589.45814688462895</v>
      </c>
      <c r="H20" s="24">
        <v>595.59749523999983</v>
      </c>
      <c r="I20" s="24">
        <v>569.82415523999998</v>
      </c>
      <c r="J20" s="24">
        <v>619.25392931999988</v>
      </c>
      <c r="K20" s="23">
        <f t="shared" si="7"/>
        <v>5.6642610504575863E-3</v>
      </c>
      <c r="L20" s="23">
        <f t="shared" si="8"/>
        <v>4.0179118553238524E-3</v>
      </c>
      <c r="M20" s="23">
        <f t="shared" si="9"/>
        <v>7.1160836699390995E-3</v>
      </c>
    </row>
    <row r="21" spans="2:13" x14ac:dyDescent="0.2">
      <c r="B21" s="58" t="s">
        <v>11</v>
      </c>
      <c r="C21" s="59">
        <v>121.539</v>
      </c>
      <c r="D21" s="59">
        <v>119.95579410574402</v>
      </c>
      <c r="E21" s="59">
        <v>121.51689131057819</v>
      </c>
      <c r="F21" s="59">
        <v>123.0726841084053</v>
      </c>
      <c r="G21" s="59">
        <v>124.62302095436456</v>
      </c>
      <c r="H21" s="59">
        <v>126.1677733003297</v>
      </c>
      <c r="I21" s="59">
        <v>125.56073228530504</v>
      </c>
      <c r="J21" s="59">
        <v>126.23559028873066</v>
      </c>
      <c r="K21" s="60">
        <f t="shared" si="7"/>
        <v>1.3853051850276632E-3</v>
      </c>
      <c r="L21" s="60">
        <f t="shared" si="8"/>
        <v>1.2064443981949502E-3</v>
      </c>
      <c r="M21" s="60">
        <f t="shared" si="9"/>
        <v>1.4052355448503917E-3</v>
      </c>
    </row>
    <row r="22" spans="2:13" x14ac:dyDescent="0.2">
      <c r="B22" s="18" t="s">
        <v>12</v>
      </c>
      <c r="C22" s="24">
        <v>292.95209899999998</v>
      </c>
      <c r="D22" s="24">
        <v>319.9686001411801</v>
      </c>
      <c r="E22" s="24">
        <v>341.07006287617912</v>
      </c>
      <c r="F22" s="24">
        <v>359.82430697731394</v>
      </c>
      <c r="G22" s="24">
        <v>377.02713307244915</v>
      </c>
      <c r="H22" s="22">
        <v>392.83792879715668</v>
      </c>
      <c r="I22" s="24">
        <v>359.92804718293041</v>
      </c>
      <c r="J22" s="24">
        <v>427.94587876630715</v>
      </c>
      <c r="K22" s="23">
        <f t="shared" si="7"/>
        <v>1.0925474816768199E-2</v>
      </c>
      <c r="L22" s="23">
        <f>(I22/C22)^(1/27)-1</f>
        <v>7.654891927966645E-3</v>
      </c>
      <c r="M22" s="23">
        <f>(J22/C22)^(1/27)-1</f>
        <v>1.4135554027564279E-2</v>
      </c>
    </row>
    <row r="23" spans="2:13" x14ac:dyDescent="0.2">
      <c r="B23" s="58" t="s">
        <v>13</v>
      </c>
      <c r="C23" s="59">
        <v>87.655999999999992</v>
      </c>
      <c r="D23" s="59">
        <v>161.11712104040191</v>
      </c>
      <c r="E23" s="59">
        <v>202.26367017471949</v>
      </c>
      <c r="F23" s="59">
        <v>241.01892303439121</v>
      </c>
      <c r="G23" s="59">
        <v>277.5232765066425</v>
      </c>
      <c r="H23" s="59">
        <v>313.3962899858879</v>
      </c>
      <c r="I23" s="59">
        <v>258.15326015715266</v>
      </c>
      <c r="J23" s="59">
        <v>333.81678944748802</v>
      </c>
      <c r="K23" s="60">
        <f t="shared" si="7"/>
        <v>4.8318004044514806E-2</v>
      </c>
      <c r="L23" s="60">
        <f t="shared" si="8"/>
        <v>4.0815915697305138E-2</v>
      </c>
      <c r="M23" s="60">
        <f t="shared" si="9"/>
        <v>5.0771753956985632E-2</v>
      </c>
    </row>
    <row r="25" spans="2:13" x14ac:dyDescent="0.2">
      <c r="B25" s="17" t="s">
        <v>126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10795.007999999998</v>
      </c>
      <c r="D28" s="63">
        <f t="shared" ref="D28:J28" si="10">SUM(D29:D35)</f>
        <v>11311.201162138303</v>
      </c>
      <c r="E28" s="63">
        <f t="shared" si="10"/>
        <v>11705.159263999383</v>
      </c>
      <c r="F28" s="63">
        <f t="shared" si="10"/>
        <v>12065.423025583703</v>
      </c>
      <c r="G28" s="63">
        <f t="shared" si="10"/>
        <v>12352.901472780681</v>
      </c>
      <c r="H28" s="63">
        <f t="shared" si="10"/>
        <v>12588.543495805843</v>
      </c>
      <c r="I28" s="63">
        <f t="shared" si="10"/>
        <v>11874.175603807616</v>
      </c>
      <c r="J28" s="63">
        <f t="shared" si="10"/>
        <v>13060.673997476682</v>
      </c>
      <c r="K28" s="60">
        <f t="shared" ref="K28:K35" si="11">(H28/C28)^(1/27)-1</f>
        <v>5.7089509293748453E-3</v>
      </c>
      <c r="L28" s="60">
        <f>(I28/C28)^(1/27)-1</f>
        <v>3.5352015300833539E-3</v>
      </c>
      <c r="M28" s="60">
        <f>(J28/C28)^(1/27)-1</f>
        <v>7.0813224254815399E-3</v>
      </c>
    </row>
    <row r="29" spans="2:13" x14ac:dyDescent="0.2">
      <c r="B29" s="21" t="s">
        <v>7</v>
      </c>
      <c r="C29" s="22">
        <v>341.75600000000003</v>
      </c>
      <c r="D29" s="22">
        <v>237.94366385257882</v>
      </c>
      <c r="E29" s="22">
        <v>187.51798616249454</v>
      </c>
      <c r="F29" s="22">
        <v>148.5990295641233</v>
      </c>
      <c r="G29" s="22">
        <v>118.34757170200862</v>
      </c>
      <c r="H29" s="22">
        <v>94.668673759528076</v>
      </c>
      <c r="I29" s="22">
        <v>90.418827889164533</v>
      </c>
      <c r="J29" s="22">
        <v>97.443091336925221</v>
      </c>
      <c r="K29" s="23">
        <f t="shared" si="11"/>
        <v>-4.643239885977779E-2</v>
      </c>
      <c r="L29" s="23">
        <f t="shared" ref="L29:L35" si="12">(I29/C29)^(1/27)-1</f>
        <v>-4.8053166663555191E-2</v>
      </c>
      <c r="M29" s="23">
        <f t="shared" ref="M29:M35" si="13">(J29/C29)^(1/27)-1</f>
        <v>-4.5411698871730799E-2</v>
      </c>
    </row>
    <row r="30" spans="2:13" x14ac:dyDescent="0.2">
      <c r="B30" s="64" t="s">
        <v>8</v>
      </c>
      <c r="C30" s="63">
        <v>2633.2649999999999</v>
      </c>
      <c r="D30" s="63">
        <v>2929.9979228755865</v>
      </c>
      <c r="E30" s="63">
        <v>3185.0306415858349</v>
      </c>
      <c r="F30" s="63">
        <v>3386.8852534403068</v>
      </c>
      <c r="G30" s="63">
        <v>3615.4017034632643</v>
      </c>
      <c r="H30" s="63">
        <v>3794.1837421626892</v>
      </c>
      <c r="I30" s="63">
        <v>3709.3114991216603</v>
      </c>
      <c r="J30" s="63">
        <v>3933.3749404431064</v>
      </c>
      <c r="K30" s="60">
        <f t="shared" si="11"/>
        <v>1.3619496154249955E-2</v>
      </c>
      <c r="L30" s="60">
        <f t="shared" si="12"/>
        <v>1.2770550587419605E-2</v>
      </c>
      <c r="M30" s="60">
        <f t="shared" si="13"/>
        <v>1.497296235382084E-2</v>
      </c>
    </row>
    <row r="31" spans="2:13" x14ac:dyDescent="0.2">
      <c r="B31" s="21" t="s">
        <v>9</v>
      </c>
      <c r="C31" s="22">
        <v>3513.5099999999993</v>
      </c>
      <c r="D31" s="22">
        <v>3021.7404782045996</v>
      </c>
      <c r="E31" s="22">
        <v>2868.189345355288</v>
      </c>
      <c r="F31" s="22">
        <v>2670.7283809496971</v>
      </c>
      <c r="G31" s="22">
        <v>2465.0789453633606</v>
      </c>
      <c r="H31" s="22">
        <v>2216.6135632609812</v>
      </c>
      <c r="I31" s="22">
        <v>2126.605739791004</v>
      </c>
      <c r="J31" s="22">
        <v>2291.0403684281318</v>
      </c>
      <c r="K31" s="23">
        <f t="shared" si="11"/>
        <v>-1.691584577199956E-2</v>
      </c>
      <c r="L31" s="23">
        <f t="shared" si="12"/>
        <v>-1.8424029554792942E-2</v>
      </c>
      <c r="M31" s="23">
        <f t="shared" si="13"/>
        <v>-1.571263740805473E-2</v>
      </c>
    </row>
    <row r="32" spans="2:13" x14ac:dyDescent="0.2">
      <c r="B32" s="64" t="s">
        <v>10</v>
      </c>
      <c r="C32" s="63">
        <v>1961.7170000000001</v>
      </c>
      <c r="D32" s="63">
        <v>2188.3881405733518</v>
      </c>
      <c r="E32" s="63">
        <v>2190.4613049456148</v>
      </c>
      <c r="F32" s="63">
        <v>2267.7042403938522</v>
      </c>
      <c r="G32" s="63">
        <v>2258.616101637183</v>
      </c>
      <c r="H32" s="63">
        <v>2282.1401314979748</v>
      </c>
      <c r="I32" s="63">
        <v>2183.3848915803842</v>
      </c>
      <c r="J32" s="63">
        <v>2372.7840613559229</v>
      </c>
      <c r="K32" s="60">
        <f t="shared" si="11"/>
        <v>5.6191934658078591E-3</v>
      </c>
      <c r="L32" s="60">
        <f t="shared" si="12"/>
        <v>3.9729180497518612E-3</v>
      </c>
      <c r="M32" s="60">
        <f t="shared" si="13"/>
        <v>7.0709510236766082E-3</v>
      </c>
    </row>
    <row r="33" spans="2:13" x14ac:dyDescent="0.2">
      <c r="B33" s="21" t="s">
        <v>11</v>
      </c>
      <c r="C33" s="22">
        <v>1413.229</v>
      </c>
      <c r="D33" s="22">
        <v>1394.8344214098956</v>
      </c>
      <c r="E33" s="22">
        <v>1412.9873200625918</v>
      </c>
      <c r="F33" s="22">
        <v>1431.0785390964115</v>
      </c>
      <c r="G33" s="22">
        <v>1449.106316308802</v>
      </c>
      <c r="H33" s="22">
        <v>1467.0691569097396</v>
      </c>
      <c r="I33" s="22">
        <v>1460.0104904307198</v>
      </c>
      <c r="J33" s="22">
        <v>1467.8577322053252</v>
      </c>
      <c r="K33" s="23">
        <f t="shared" si="11"/>
        <v>1.3857549269904457E-3</v>
      </c>
      <c r="L33" s="23">
        <f t="shared" si="12"/>
        <v>1.2068930367923336E-3</v>
      </c>
      <c r="M33" s="23">
        <f t="shared" si="13"/>
        <v>1.4056854113448924E-3</v>
      </c>
    </row>
    <row r="34" spans="2:13" x14ac:dyDescent="0.2">
      <c r="B34" s="64" t="s">
        <v>12</v>
      </c>
      <c r="C34" s="63">
        <v>316.75300000000004</v>
      </c>
      <c r="D34" s="63">
        <v>357.11837748589528</v>
      </c>
      <c r="E34" s="63">
        <v>385.24831247246669</v>
      </c>
      <c r="F34" s="63">
        <v>411.97784416995131</v>
      </c>
      <c r="G34" s="63">
        <v>438.00088285924375</v>
      </c>
      <c r="H34" s="63">
        <v>463.6849857700746</v>
      </c>
      <c r="I34" s="63">
        <v>435.21091933055618</v>
      </c>
      <c r="J34" s="63">
        <v>492.83611655749991</v>
      </c>
      <c r="K34" s="60">
        <f t="shared" si="11"/>
        <v>1.4214265127917125E-2</v>
      </c>
      <c r="L34" s="60">
        <f t="shared" si="12"/>
        <v>1.1836484577199879E-2</v>
      </c>
      <c r="M34" s="60">
        <f t="shared" si="13"/>
        <v>1.6507147425362856E-2</v>
      </c>
    </row>
    <row r="35" spans="2:13" x14ac:dyDescent="0.2">
      <c r="B35" s="18" t="s">
        <v>13</v>
      </c>
      <c r="C35" s="24">
        <v>614.77799999999934</v>
      </c>
      <c r="D35" s="24">
        <v>1181.1781577363945</v>
      </c>
      <c r="E35" s="24">
        <v>1475.7243534150934</v>
      </c>
      <c r="F35" s="24">
        <v>1748.4497379693612</v>
      </c>
      <c r="G35" s="24">
        <v>2008.3499514468181</v>
      </c>
      <c r="H35" s="24">
        <v>2270.1832424448558</v>
      </c>
      <c r="I35" s="24">
        <v>1869.2332356641275</v>
      </c>
      <c r="J35" s="24">
        <v>2405.3376871497712</v>
      </c>
      <c r="K35" s="23">
        <f t="shared" si="11"/>
        <v>4.9573093464980733E-2</v>
      </c>
      <c r="L35" s="23">
        <f t="shared" si="12"/>
        <v>4.2045922121165757E-2</v>
      </c>
      <c r="M35" s="23">
        <f t="shared" si="13"/>
        <v>5.1823523085871903E-2</v>
      </c>
    </row>
    <row r="42" spans="2:13" x14ac:dyDescent="0.2">
      <c r="B42" s="17"/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B1:M42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127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21" t="s">
        <v>0</v>
      </c>
      <c r="C6" s="22">
        <v>56603.648268084435</v>
      </c>
      <c r="D6" s="22">
        <v>76084.447270898265</v>
      </c>
      <c r="E6" s="22">
        <v>92787.134526815556</v>
      </c>
      <c r="F6" s="22">
        <v>110671.61169221527</v>
      </c>
      <c r="G6" s="22">
        <v>129640.5688908375</v>
      </c>
      <c r="H6" s="22">
        <v>149220.40114679042</v>
      </c>
      <c r="I6" s="22">
        <v>119124.9994942021</v>
      </c>
      <c r="J6" s="22">
        <v>176611.23429939424</v>
      </c>
      <c r="K6" s="23">
        <f t="shared" ref="K6:K7" si="0">(H6/C6)^(1/27)-1</f>
        <v>3.6554143069724043E-2</v>
      </c>
      <c r="L6" s="23">
        <f>(I6/C6)^(1/27)-1</f>
        <v>2.7942525276663854E-2</v>
      </c>
      <c r="M6" s="23">
        <f>(J6/C6)^(1/27)-1</f>
        <v>4.3044259209235047E-2</v>
      </c>
    </row>
    <row r="7" spans="2:13" x14ac:dyDescent="0.2">
      <c r="B7" s="64" t="s">
        <v>1</v>
      </c>
      <c r="C7" s="63">
        <v>5914.5620730000001</v>
      </c>
      <c r="D7" s="63">
        <v>6448.2904490000001</v>
      </c>
      <c r="E7" s="63">
        <v>6805.6192099999998</v>
      </c>
      <c r="F7" s="63">
        <v>7142.6992300000002</v>
      </c>
      <c r="G7" s="63">
        <v>7462.9300750000002</v>
      </c>
      <c r="H7" s="63">
        <v>7767.2521939999997</v>
      </c>
      <c r="I7" s="63">
        <v>7765.3521940000001</v>
      </c>
      <c r="J7" s="59">
        <v>7768.6521940000002</v>
      </c>
      <c r="K7" s="23">
        <f t="shared" si="0"/>
        <v>1.014365719655097E-2</v>
      </c>
      <c r="L7" s="60">
        <f t="shared" ref="L7:L11" si="1">(I7/C7)^(1/27)-1</f>
        <v>1.0134504338495942E-2</v>
      </c>
      <c r="M7" s="60">
        <f t="shared" ref="M7:M11" si="2">(J7/C7)^(1/27)-1</f>
        <v>1.0150400028240636E-2</v>
      </c>
    </row>
    <row r="8" spans="2:13" x14ac:dyDescent="0.2">
      <c r="B8" s="18" t="s">
        <v>2</v>
      </c>
      <c r="C8" s="24">
        <f>C6*1000/C7</f>
        <v>9570.2179754745193</v>
      </c>
      <c r="D8" s="24">
        <f t="shared" ref="D8:J8" si="3">D6*1000/D7</f>
        <v>11799.165666102623</v>
      </c>
      <c r="E8" s="24">
        <f t="shared" si="3"/>
        <v>13633.900408426696</v>
      </c>
      <c r="F8" s="24">
        <f t="shared" si="3"/>
        <v>15494.368183303062</v>
      </c>
      <c r="G8" s="24">
        <f t="shared" si="3"/>
        <v>17371.269405982945</v>
      </c>
      <c r="H8" s="24">
        <f t="shared" si="3"/>
        <v>19211.47883701514</v>
      </c>
      <c r="I8" s="24">
        <f t="shared" si="3"/>
        <v>15340.579090056674</v>
      </c>
      <c r="J8" s="24">
        <f t="shared" si="3"/>
        <v>22733.832058512959</v>
      </c>
      <c r="K8" s="23">
        <f>(H8/C8)^(1/27)-1</f>
        <v>2.6145277144510315E-2</v>
      </c>
      <c r="L8" s="23">
        <f t="shared" si="1"/>
        <v>1.7629356151762865E-2</v>
      </c>
      <c r="M8" s="23">
        <f t="shared" si="2"/>
        <v>3.2563328371769895E-2</v>
      </c>
    </row>
    <row r="9" spans="2:13" x14ac:dyDescent="0.2">
      <c r="B9" s="58" t="s">
        <v>3</v>
      </c>
      <c r="C9" s="61">
        <f>C16/C6</f>
        <v>0.14189286877438057</v>
      </c>
      <c r="D9" s="61">
        <f t="shared" ref="D9:J9" si="4">D16/D6</f>
        <v>0.12179653337636651</v>
      </c>
      <c r="E9" s="61">
        <f t="shared" si="4"/>
        <v>0.10915540582980236</v>
      </c>
      <c r="F9" s="61">
        <f t="shared" si="4"/>
        <v>9.8757772484483586E-2</v>
      </c>
      <c r="G9" s="61">
        <f t="shared" si="4"/>
        <v>9.0068065867375507E-2</v>
      </c>
      <c r="H9" s="61">
        <f t="shared" si="4"/>
        <v>8.2967689293661287E-2</v>
      </c>
      <c r="I9" s="61">
        <f t="shared" si="4"/>
        <v>9.6987132487796987E-2</v>
      </c>
      <c r="J9" s="61">
        <f t="shared" si="4"/>
        <v>7.3868914683581172E-2</v>
      </c>
      <c r="K9" s="60">
        <f>(H9/C9)^(1/27)-1</f>
        <v>-1.9678651917370948E-2</v>
      </c>
      <c r="L9" s="60">
        <f t="shared" si="1"/>
        <v>-1.3993538188672994E-2</v>
      </c>
      <c r="M9" s="60">
        <f t="shared" si="2"/>
        <v>-2.3887121931179589E-2</v>
      </c>
    </row>
    <row r="10" spans="2:13" x14ac:dyDescent="0.2">
      <c r="B10" s="18" t="s">
        <v>4</v>
      </c>
      <c r="C10" s="25">
        <f>C16/C7</f>
        <v>1.357945683336224</v>
      </c>
      <c r="D10" s="25">
        <f t="shared" ref="D10:J10" si="5">D16/D7</f>
        <v>1.4370974748647458</v>
      </c>
      <c r="E10" s="25">
        <f t="shared" si="5"/>
        <v>1.4882139321249239</v>
      </c>
      <c r="F10" s="25">
        <f t="shared" si="5"/>
        <v>1.5301892878374648</v>
      </c>
      <c r="G10" s="25">
        <f t="shared" si="5"/>
        <v>1.5645966370579967</v>
      </c>
      <c r="H10" s="25">
        <f t="shared" si="5"/>
        <v>1.5939320070212215</v>
      </c>
      <c r="I10" s="25">
        <f t="shared" si="5"/>
        <v>1.4878387766468546</v>
      </c>
      <c r="J10" s="25">
        <f t="shared" si="5"/>
        <v>1.6793235007611564</v>
      </c>
      <c r="K10" s="23">
        <f>(H10/C10)^(1/27)-1</f>
        <v>5.9521214189293126E-3</v>
      </c>
      <c r="L10" s="23">
        <f t="shared" si="1"/>
        <v>3.3891208945384665E-3</v>
      </c>
      <c r="M10" s="23">
        <f t="shared" si="2"/>
        <v>7.8983622452888369E-3</v>
      </c>
    </row>
    <row r="11" spans="2:13" x14ac:dyDescent="0.2">
      <c r="B11" s="58" t="s">
        <v>5</v>
      </c>
      <c r="C11" s="59">
        <v>20052.758370313877</v>
      </c>
      <c r="D11" s="63">
        <v>22529.914475886315</v>
      </c>
      <c r="E11" s="63">
        <v>24117.79281719392</v>
      </c>
      <c r="F11" s="63">
        <v>25494.14085349036</v>
      </c>
      <c r="G11" s="63">
        <v>26800.120868011123</v>
      </c>
      <c r="H11" s="63">
        <v>28157.123050778293</v>
      </c>
      <c r="I11" s="59">
        <v>26196.281118641506</v>
      </c>
      <c r="J11" s="59">
        <v>28878.840052448231</v>
      </c>
      <c r="K11" s="60">
        <f>(H11/C11)^(1/27)-1</f>
        <v>1.2650971361252816E-2</v>
      </c>
      <c r="L11" s="60">
        <f t="shared" si="1"/>
        <v>9.9473245150873968E-3</v>
      </c>
      <c r="M11" s="60">
        <f t="shared" si="2"/>
        <v>1.3600637415339456E-2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128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8031.6540358544989</v>
      </c>
      <c r="D16" s="24">
        <f t="shared" ref="D16:J16" si="6">SUM(D17:D23)</f>
        <v>9266.8219214523579</v>
      </c>
      <c r="E16" s="24">
        <f t="shared" si="6"/>
        <v>10128.217325059019</v>
      </c>
      <c r="F16" s="24">
        <f t="shared" si="6"/>
        <v>10929.681847990909</v>
      </c>
      <c r="G16" s="24">
        <f t="shared" si="6"/>
        <v>11676.475297943984</v>
      </c>
      <c r="H16" s="24">
        <f t="shared" si="6"/>
        <v>12380.471878622406</v>
      </c>
      <c r="I16" s="24">
        <f t="shared" si="6"/>
        <v>11553.592108552928</v>
      </c>
      <c r="J16" s="22">
        <f t="shared" si="6"/>
        <v>13046.080198623918</v>
      </c>
      <c r="K16" s="23">
        <f t="shared" ref="K16:K23" si="7">(H16/C16)^(1/27)-1</f>
        <v>1.61561548947462E-2</v>
      </c>
      <c r="L16" s="23">
        <f>(I16/C16)^(1/27)-1</f>
        <v>1.3557972293444021E-2</v>
      </c>
      <c r="M16" s="23">
        <f>(J16/C16)^(1/27)-1</f>
        <v>1.8128933809887116E-2</v>
      </c>
    </row>
    <row r="17" spans="2:13" x14ac:dyDescent="0.2">
      <c r="B17" s="58" t="s">
        <v>7</v>
      </c>
      <c r="C17" s="59">
        <v>2115.4329999999995</v>
      </c>
      <c r="D17" s="59">
        <v>2417.0575206906847</v>
      </c>
      <c r="E17" s="59">
        <v>2611.9732624998815</v>
      </c>
      <c r="F17" s="59">
        <v>2785.8142757637897</v>
      </c>
      <c r="G17" s="59">
        <v>2942.756050954124</v>
      </c>
      <c r="H17" s="59">
        <v>3085.5387973242659</v>
      </c>
      <c r="I17" s="59">
        <v>2788.0283861748658</v>
      </c>
      <c r="J17" s="59">
        <v>3303.9000545041854</v>
      </c>
      <c r="K17" s="60">
        <f t="shared" si="7"/>
        <v>1.4078431559435556E-2</v>
      </c>
      <c r="L17" s="60">
        <f t="shared" ref="L17:L23" si="8">(I17/C17)^(1/27)-1</f>
        <v>1.0277459730010374E-2</v>
      </c>
      <c r="M17" s="60">
        <f t="shared" ref="M17:M23" si="9">(J17/C17)^(1/27)-1</f>
        <v>1.6649832801503894E-2</v>
      </c>
    </row>
    <row r="18" spans="2:13" x14ac:dyDescent="0.2">
      <c r="B18" s="18" t="s">
        <v>8</v>
      </c>
      <c r="C18" s="24">
        <v>1502.4656270917314</v>
      </c>
      <c r="D18" s="24">
        <v>1799.4066090958534</v>
      </c>
      <c r="E18" s="24">
        <v>2064.5424055753879</v>
      </c>
      <c r="F18" s="24">
        <v>2288.0393940207841</v>
      </c>
      <c r="G18" s="24">
        <v>2481.0602827970806</v>
      </c>
      <c r="H18" s="24">
        <v>2673.7108166239068</v>
      </c>
      <c r="I18" s="24">
        <v>2464.6310658587086</v>
      </c>
      <c r="J18" s="24">
        <v>2863.1614832957966</v>
      </c>
      <c r="K18" s="23">
        <f t="shared" si="7"/>
        <v>2.1576129708310798E-2</v>
      </c>
      <c r="L18" s="23">
        <f t="shared" si="8"/>
        <v>1.8499954233923255E-2</v>
      </c>
      <c r="M18" s="23">
        <f t="shared" si="9"/>
        <v>2.4169645315653909E-2</v>
      </c>
    </row>
    <row r="19" spans="2:13" x14ac:dyDescent="0.2">
      <c r="B19" s="58" t="s">
        <v>9</v>
      </c>
      <c r="C19" s="59">
        <v>2910.4327744651082</v>
      </c>
      <c r="D19" s="59">
        <v>3177.2838842879301</v>
      </c>
      <c r="E19" s="59">
        <v>3332.5870281482971</v>
      </c>
      <c r="F19" s="59">
        <v>3476.9738824695391</v>
      </c>
      <c r="G19" s="59">
        <v>3634.1736460205843</v>
      </c>
      <c r="H19" s="59">
        <v>3781.3028441494471</v>
      </c>
      <c r="I19" s="59">
        <v>3625.5977773335576</v>
      </c>
      <c r="J19" s="59">
        <v>3912.0924359706996</v>
      </c>
      <c r="K19" s="60">
        <f t="shared" si="7"/>
        <v>9.742217126852637E-3</v>
      </c>
      <c r="L19" s="60">
        <f t="shared" si="8"/>
        <v>8.1708819965098378E-3</v>
      </c>
      <c r="M19" s="60">
        <f t="shared" si="9"/>
        <v>1.1014686185186529E-2</v>
      </c>
    </row>
    <row r="20" spans="2:13" x14ac:dyDescent="0.2">
      <c r="B20" s="18" t="s">
        <v>10</v>
      </c>
      <c r="C20" s="24">
        <v>134.84448995777672</v>
      </c>
      <c r="D20" s="24">
        <v>242.32848346685398</v>
      </c>
      <c r="E20" s="24">
        <v>321.56901410334456</v>
      </c>
      <c r="F20" s="24">
        <v>422.29020750892266</v>
      </c>
      <c r="G20" s="24">
        <v>502.47704780384004</v>
      </c>
      <c r="H20" s="24">
        <v>561.44304653143934</v>
      </c>
      <c r="I20" s="24">
        <v>514.30273434003084</v>
      </c>
      <c r="J20" s="24">
        <v>612.11575802312939</v>
      </c>
      <c r="K20" s="23">
        <f t="shared" si="7"/>
        <v>5.4249554149041312E-2</v>
      </c>
      <c r="L20" s="23">
        <f t="shared" si="8"/>
        <v>5.0830818188952964E-2</v>
      </c>
      <c r="M20" s="23">
        <f t="shared" si="9"/>
        <v>5.7628990011900694E-2</v>
      </c>
    </row>
    <row r="21" spans="2:13" x14ac:dyDescent="0.2">
      <c r="B21" s="58" t="s">
        <v>11</v>
      </c>
      <c r="C21" s="59">
        <v>204.51660000000004</v>
      </c>
      <c r="D21" s="59">
        <v>262.72720568045179</v>
      </c>
      <c r="E21" s="59">
        <v>291.02856520967168</v>
      </c>
      <c r="F21" s="59">
        <v>316.16425104746293</v>
      </c>
      <c r="G21" s="59">
        <v>338.07410458933714</v>
      </c>
      <c r="H21" s="59">
        <v>357.46297201291947</v>
      </c>
      <c r="I21" s="59">
        <v>343.30911928037585</v>
      </c>
      <c r="J21" s="59">
        <v>367.40364298895372</v>
      </c>
      <c r="K21" s="60">
        <f t="shared" si="7"/>
        <v>2.0896168758231193E-2</v>
      </c>
      <c r="L21" s="60">
        <f t="shared" si="8"/>
        <v>1.9369728308389789E-2</v>
      </c>
      <c r="M21" s="60">
        <f t="shared" si="9"/>
        <v>2.1933824404021474E-2</v>
      </c>
    </row>
    <row r="22" spans="2:13" x14ac:dyDescent="0.2">
      <c r="B22" s="18" t="s">
        <v>12</v>
      </c>
      <c r="C22" s="24">
        <v>1087.2979518033717</v>
      </c>
      <c r="D22" s="24">
        <v>1218.7981574150535</v>
      </c>
      <c r="E22" s="24">
        <v>1302.2703190393458</v>
      </c>
      <c r="F22" s="24">
        <v>1386.5012980294957</v>
      </c>
      <c r="G22" s="24">
        <v>1477.7945549096289</v>
      </c>
      <c r="H22" s="24">
        <v>1576.9222735955559</v>
      </c>
      <c r="I22" s="24">
        <v>1538.4339140628388</v>
      </c>
      <c r="J22" s="24">
        <v>1579.6322585024495</v>
      </c>
      <c r="K22" s="23">
        <f t="shared" si="7"/>
        <v>1.3864842974346425E-2</v>
      </c>
      <c r="L22" s="23">
        <f>(I22/C22)^(1/27)-1</f>
        <v>1.2937391128751807E-2</v>
      </c>
      <c r="M22" s="23">
        <f>(J22/C22)^(1/27)-1</f>
        <v>1.3929321305268694E-2</v>
      </c>
    </row>
    <row r="23" spans="2:13" x14ac:dyDescent="0.2">
      <c r="B23" s="58" t="s">
        <v>13</v>
      </c>
      <c r="C23" s="59">
        <v>76.663592536510848</v>
      </c>
      <c r="D23" s="59">
        <v>149.22006081553138</v>
      </c>
      <c r="E23" s="59">
        <v>204.24673048308978</v>
      </c>
      <c r="F23" s="59">
        <v>253.89853915091459</v>
      </c>
      <c r="G23" s="59">
        <v>300.13961086938701</v>
      </c>
      <c r="H23" s="59">
        <v>344.09112838487175</v>
      </c>
      <c r="I23" s="59">
        <v>279.28911150254805</v>
      </c>
      <c r="J23" s="59">
        <v>407.77456533870458</v>
      </c>
      <c r="K23" s="60">
        <f t="shared" si="7"/>
        <v>5.7185677272403312E-2</v>
      </c>
      <c r="L23" s="60">
        <f t="shared" si="8"/>
        <v>4.9047115570321154E-2</v>
      </c>
      <c r="M23" s="60">
        <f t="shared" si="9"/>
        <v>6.3855463795900125E-2</v>
      </c>
    </row>
    <row r="25" spans="2:13" x14ac:dyDescent="0.2">
      <c r="B25" s="17" t="s">
        <v>129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12517.842999999997</v>
      </c>
      <c r="D28" s="63">
        <f t="shared" ref="D28:J28" si="10">SUM(D29:D35)</f>
        <v>16111.301992207696</v>
      </c>
      <c r="E28" s="63">
        <f t="shared" si="10"/>
        <v>18509.448945956705</v>
      </c>
      <c r="F28" s="63">
        <f t="shared" si="10"/>
        <v>20724.9064304526</v>
      </c>
      <c r="G28" s="63">
        <f t="shared" si="10"/>
        <v>22772.44829655765</v>
      </c>
      <c r="H28" s="63">
        <f t="shared" si="10"/>
        <v>24628.303940260485</v>
      </c>
      <c r="I28" s="63">
        <f t="shared" si="10"/>
        <v>22337.870672603283</v>
      </c>
      <c r="J28" s="63">
        <f t="shared" si="10"/>
        <v>26771.313107893879</v>
      </c>
      <c r="K28" s="60">
        <f t="shared" ref="K28:K35" si="11">(H28/C28)^(1/27)-1</f>
        <v>2.5381247193530632E-2</v>
      </c>
      <c r="L28" s="60">
        <f>(I28/C28)^(1/27)-1</f>
        <v>2.1680887934525606E-2</v>
      </c>
      <c r="M28" s="60">
        <f>(J28/C28)^(1/27)-1</f>
        <v>2.8554749210125463E-2</v>
      </c>
    </row>
    <row r="29" spans="2:13" x14ac:dyDescent="0.2">
      <c r="B29" s="21" t="s">
        <v>7</v>
      </c>
      <c r="C29" s="22">
        <v>697.34500000000003</v>
      </c>
      <c r="D29" s="22">
        <v>696.71416608175559</v>
      </c>
      <c r="E29" s="22">
        <v>690.69033005864253</v>
      </c>
      <c r="F29" s="22">
        <v>677.92895034361948</v>
      </c>
      <c r="G29" s="22">
        <v>660.36141212669861</v>
      </c>
      <c r="H29" s="22">
        <v>638.78484582190276</v>
      </c>
      <c r="I29" s="22">
        <v>586.7374506126921</v>
      </c>
      <c r="J29" s="22">
        <v>675.52881702822287</v>
      </c>
      <c r="K29" s="23">
        <f t="shared" si="11"/>
        <v>-3.2433428005972376E-3</v>
      </c>
      <c r="L29" s="23">
        <f t="shared" ref="L29:L35" si="12">(I29/C29)^(1/27)-1</f>
        <v>-6.3759873256510335E-3</v>
      </c>
      <c r="M29" s="23">
        <f t="shared" ref="M29:M35" si="13">(J29/C29)^(1/27)-1</f>
        <v>-1.1765092213638084E-3</v>
      </c>
    </row>
    <row r="30" spans="2:13" x14ac:dyDescent="0.2">
      <c r="B30" s="64" t="s">
        <v>8</v>
      </c>
      <c r="C30" s="63">
        <v>2437.4574842734469</v>
      </c>
      <c r="D30" s="63">
        <v>3046.8021799453745</v>
      </c>
      <c r="E30" s="63">
        <v>3684.7587056613584</v>
      </c>
      <c r="F30" s="63">
        <v>4310.1863661116513</v>
      </c>
      <c r="G30" s="63">
        <v>4989.0530823719882</v>
      </c>
      <c r="H30" s="63">
        <v>5712.1310242800519</v>
      </c>
      <c r="I30" s="63">
        <v>5290.1275070857737</v>
      </c>
      <c r="J30" s="63">
        <v>6002.0415517088559</v>
      </c>
      <c r="K30" s="60">
        <f t="shared" si="11"/>
        <v>3.2044823072850948E-2</v>
      </c>
      <c r="L30" s="60">
        <f t="shared" si="12"/>
        <v>2.9115312870087839E-2</v>
      </c>
      <c r="M30" s="60">
        <f t="shared" si="13"/>
        <v>3.3938928182122963E-2</v>
      </c>
    </row>
    <row r="31" spans="2:13" x14ac:dyDescent="0.2">
      <c r="B31" s="21" t="s">
        <v>9</v>
      </c>
      <c r="C31" s="22">
        <v>6085.6809999999996</v>
      </c>
      <c r="D31" s="22">
        <v>7431.8226427101563</v>
      </c>
      <c r="E31" s="22">
        <v>8133.751183752378</v>
      </c>
      <c r="F31" s="22">
        <v>8672.6065816512819</v>
      </c>
      <c r="G31" s="22">
        <v>9102.1945929713838</v>
      </c>
      <c r="H31" s="22">
        <v>9381.0729031510091</v>
      </c>
      <c r="I31" s="22">
        <v>8357.3096220880834</v>
      </c>
      <c r="J31" s="22">
        <v>10499.325936432115</v>
      </c>
      <c r="K31" s="23">
        <f t="shared" si="11"/>
        <v>1.6157118731192632E-2</v>
      </c>
      <c r="L31" s="23">
        <f t="shared" si="12"/>
        <v>1.1817350922292968E-2</v>
      </c>
      <c r="M31" s="23">
        <f t="shared" si="13"/>
        <v>2.040435852100142E-2</v>
      </c>
    </row>
    <row r="32" spans="2:13" x14ac:dyDescent="0.2">
      <c r="B32" s="64" t="s">
        <v>10</v>
      </c>
      <c r="C32" s="63">
        <v>516.45199999999977</v>
      </c>
      <c r="D32" s="63">
        <v>928.52565960154789</v>
      </c>
      <c r="E32" s="63">
        <v>1232.1501651644194</v>
      </c>
      <c r="F32" s="63">
        <v>1618.0817370737595</v>
      </c>
      <c r="G32" s="63">
        <v>1925.3322002096224</v>
      </c>
      <c r="H32" s="63">
        <v>2151.2711491904056</v>
      </c>
      <c r="I32" s="63">
        <v>1970.6444690529993</v>
      </c>
      <c r="J32" s="63">
        <v>2345.432859726825</v>
      </c>
      <c r="K32" s="60">
        <f t="shared" si="11"/>
        <v>5.426687825415577E-2</v>
      </c>
      <c r="L32" s="60">
        <f t="shared" si="12"/>
        <v>5.0848086115204527E-2</v>
      </c>
      <c r="M32" s="60">
        <f t="shared" si="13"/>
        <v>5.7646369650073748E-2</v>
      </c>
    </row>
    <row r="33" spans="2:13" x14ac:dyDescent="0.2">
      <c r="B33" s="21" t="s">
        <v>11</v>
      </c>
      <c r="C33" s="22">
        <v>2376.6750000000002</v>
      </c>
      <c r="D33" s="22">
        <v>3060.5075712925723</v>
      </c>
      <c r="E33" s="22">
        <v>3397.2971885705811</v>
      </c>
      <c r="F33" s="22">
        <v>3692.4762978747717</v>
      </c>
      <c r="G33" s="22">
        <v>3946.2455105324416</v>
      </c>
      <c r="H33" s="22">
        <v>4161.700742764494</v>
      </c>
      <c r="I33" s="22">
        <v>3997.1186616602981</v>
      </c>
      <c r="J33" s="22">
        <v>4247.1911954065563</v>
      </c>
      <c r="K33" s="23">
        <f t="shared" si="11"/>
        <v>2.0965695472732859E-2</v>
      </c>
      <c r="L33" s="23">
        <f t="shared" si="12"/>
        <v>1.944105636749982E-2</v>
      </c>
      <c r="M33" s="23">
        <f t="shared" si="13"/>
        <v>2.173488743424401E-2</v>
      </c>
    </row>
    <row r="34" spans="2:13" x14ac:dyDescent="0.2">
      <c r="B34" s="64" t="s">
        <v>12</v>
      </c>
      <c r="C34" s="63">
        <v>144.47799999999995</v>
      </c>
      <c r="D34" s="63">
        <v>195.59214810439062</v>
      </c>
      <c r="E34" s="63">
        <v>242.64436278771603</v>
      </c>
      <c r="F34" s="63">
        <v>300.86046687520314</v>
      </c>
      <c r="G34" s="63">
        <v>373.79044651647354</v>
      </c>
      <c r="H34" s="63">
        <v>466.57066764622414</v>
      </c>
      <c r="I34" s="63">
        <v>466.67666819310944</v>
      </c>
      <c r="J34" s="63">
        <v>465.08435695363443</v>
      </c>
      <c r="K34" s="60">
        <f t="shared" si="11"/>
        <v>4.4374206926580673E-2</v>
      </c>
      <c r="L34" s="60">
        <f t="shared" si="12"/>
        <v>4.4382993823768091E-2</v>
      </c>
      <c r="M34" s="60">
        <f t="shared" si="13"/>
        <v>4.4250796586773111E-2</v>
      </c>
    </row>
    <row r="35" spans="2:13" x14ac:dyDescent="0.2">
      <c r="B35" s="18" t="s">
        <v>13</v>
      </c>
      <c r="C35" s="24">
        <v>259.7545157265526</v>
      </c>
      <c r="D35" s="24">
        <v>751.3376244719002</v>
      </c>
      <c r="E35" s="24">
        <v>1128.1570099616085</v>
      </c>
      <c r="F35" s="24">
        <v>1452.7660305223155</v>
      </c>
      <c r="G35" s="24">
        <v>1775.4710518290444</v>
      </c>
      <c r="H35" s="24">
        <v>2116.7726074063976</v>
      </c>
      <c r="I35" s="24">
        <v>1669.2562939103309</v>
      </c>
      <c r="J35" s="24">
        <v>2536.7083906376706</v>
      </c>
      <c r="K35" s="23">
        <f t="shared" si="11"/>
        <v>8.0798804358127363E-2</v>
      </c>
      <c r="L35" s="23">
        <f t="shared" si="12"/>
        <v>7.1332898254423238E-2</v>
      </c>
      <c r="M35" s="23">
        <f t="shared" si="13"/>
        <v>8.8067481785402135E-2</v>
      </c>
    </row>
    <row r="42" spans="2:13" x14ac:dyDescent="0.2">
      <c r="B42" s="17"/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B1:M41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130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31447.666809322076</v>
      </c>
      <c r="D6" s="22">
        <v>44263.980174901648</v>
      </c>
      <c r="E6" s="22">
        <v>54789.180189243954</v>
      </c>
      <c r="F6" s="22">
        <v>65824.223614610775</v>
      </c>
      <c r="G6" s="22">
        <v>77246.872335619046</v>
      </c>
      <c r="H6" s="22">
        <v>88648.413459512478</v>
      </c>
      <c r="I6" s="22">
        <v>69767.804719469394</v>
      </c>
      <c r="J6" s="22">
        <v>108089.70215100319</v>
      </c>
      <c r="K6" s="23">
        <f t="shared" ref="K6:K7" si="0">(H6/C6)^(1/27)-1</f>
        <v>3.9129618155963053E-2</v>
      </c>
      <c r="L6" s="23">
        <f>(I6/C6)^(1/27)-1</f>
        <v>2.9952704985434453E-2</v>
      </c>
      <c r="M6" s="23">
        <f>(J6/C6)^(1/27)-1</f>
        <v>4.678889582060175E-2</v>
      </c>
    </row>
    <row r="7" spans="2:13" x14ac:dyDescent="0.2">
      <c r="B7" s="58" t="s">
        <v>1</v>
      </c>
      <c r="C7" s="59">
        <v>3050.8761060000002</v>
      </c>
      <c r="D7" s="63">
        <v>3220.1180720000002</v>
      </c>
      <c r="E7" s="63">
        <v>3314.074811</v>
      </c>
      <c r="F7" s="63">
        <v>3387.776175</v>
      </c>
      <c r="G7" s="63">
        <v>3443.0408120000002</v>
      </c>
      <c r="H7" s="63">
        <v>3480.8548129999999</v>
      </c>
      <c r="I7" s="63">
        <v>3478.9548129999998</v>
      </c>
      <c r="J7" s="59">
        <v>3482.254813</v>
      </c>
      <c r="K7" s="23">
        <f t="shared" si="0"/>
        <v>4.8952428272031057E-3</v>
      </c>
      <c r="L7" s="60">
        <f t="shared" ref="L7:L11" si="1">(I7/C7)^(1/27)-1</f>
        <v>4.8749221170147905E-3</v>
      </c>
      <c r="M7" s="60">
        <f t="shared" ref="M7:M11" si="2">(J7/C7)^(1/27)-1</f>
        <v>4.910209148508704E-3</v>
      </c>
    </row>
    <row r="8" spans="2:13" x14ac:dyDescent="0.2">
      <c r="B8" s="18" t="s">
        <v>2</v>
      </c>
      <c r="C8" s="24">
        <f>C6*1000/C7</f>
        <v>10307.749550194969</v>
      </c>
      <c r="D8" s="22">
        <f t="shared" ref="D8:J8" si="3">D6*1000/D7</f>
        <v>13746.073648600563</v>
      </c>
      <c r="E8" s="22">
        <f t="shared" si="3"/>
        <v>16532.270185147598</v>
      </c>
      <c r="F8" s="22">
        <f t="shared" si="3"/>
        <v>19429.921049790362</v>
      </c>
      <c r="G8" s="22">
        <f t="shared" si="3"/>
        <v>22435.653991201962</v>
      </c>
      <c r="H8" s="22">
        <f t="shared" si="3"/>
        <v>25467.426313914599</v>
      </c>
      <c r="I8" s="24">
        <f t="shared" si="3"/>
        <v>20054.242860172901</v>
      </c>
      <c r="J8" s="24">
        <f t="shared" si="3"/>
        <v>31040.147248122477</v>
      </c>
      <c r="K8" s="23">
        <f>(H8/C8)^(1/27)-1</f>
        <v>3.4067606124240424E-2</v>
      </c>
      <c r="L8" s="23">
        <f t="shared" si="1"/>
        <v>2.4956123708995692E-2</v>
      </c>
      <c r="M8" s="23">
        <f t="shared" si="2"/>
        <v>4.1674058329627339E-2</v>
      </c>
    </row>
    <row r="9" spans="2:13" x14ac:dyDescent="0.2">
      <c r="B9" s="58" t="s">
        <v>3</v>
      </c>
      <c r="C9" s="61">
        <f>C16/C6</f>
        <v>0.16178821079808364</v>
      </c>
      <c r="D9" s="61">
        <f t="shared" ref="D9:J9" si="4">D16/D6</f>
        <v>0.1327609849299195</v>
      </c>
      <c r="E9" s="61">
        <f t="shared" si="4"/>
        <v>0.11659637375928748</v>
      </c>
      <c r="F9" s="61">
        <f t="shared" si="4"/>
        <v>0.10383783381331932</v>
      </c>
      <c r="G9" s="61">
        <f t="shared" si="4"/>
        <v>9.3507154813690499E-2</v>
      </c>
      <c r="H9" s="61">
        <f t="shared" si="4"/>
        <v>8.5373170588579933E-2</v>
      </c>
      <c r="I9" s="61">
        <f t="shared" si="4"/>
        <v>0.10180612193369276</v>
      </c>
      <c r="J9" s="61">
        <f t="shared" si="4"/>
        <v>7.379930556557017E-2</v>
      </c>
      <c r="K9" s="60">
        <f>(H9/C9)^(1/27)-1</f>
        <v>-2.339807612799305E-2</v>
      </c>
      <c r="L9" s="60">
        <f t="shared" si="1"/>
        <v>-1.7009888618565783E-2</v>
      </c>
      <c r="M9" s="60">
        <f t="shared" si="2"/>
        <v>-2.8653288548585398E-2</v>
      </c>
    </row>
    <row r="10" spans="2:13" x14ac:dyDescent="0.2">
      <c r="B10" s="18" t="s">
        <v>4</v>
      </c>
      <c r="C10" s="25">
        <f>C16/C7</f>
        <v>1.6676723570807952</v>
      </c>
      <c r="D10" s="26">
        <f t="shared" ref="D10:J10" si="5">D16/D7</f>
        <v>1.8249422765074228</v>
      </c>
      <c r="E10" s="26">
        <f t="shared" si="5"/>
        <v>1.9276027535969942</v>
      </c>
      <c r="F10" s="26">
        <f t="shared" si="5"/>
        <v>2.0175609129740466</v>
      </c>
      <c r="G10" s="26">
        <f t="shared" si="5"/>
        <v>2.0978941711017147</v>
      </c>
      <c r="H10" s="26">
        <f t="shared" si="5"/>
        <v>2.1742349311499205</v>
      </c>
      <c r="I10" s="25">
        <f t="shared" si="5"/>
        <v>2.0416446939106496</v>
      </c>
      <c r="J10" s="25">
        <f t="shared" si="5"/>
        <v>2.2907413115644824</v>
      </c>
      <c r="K10" s="23">
        <f>(H10/C10)^(1/27)-1</f>
        <v>9.8724135546537362E-3</v>
      </c>
      <c r="L10" s="23">
        <f t="shared" si="1"/>
        <v>7.5217342057887215E-3</v>
      </c>
      <c r="M10" s="23">
        <f t="shared" si="2"/>
        <v>1.1826670962732599E-2</v>
      </c>
    </row>
    <row r="11" spans="2:13" x14ac:dyDescent="0.2">
      <c r="B11" s="58" t="s">
        <v>5</v>
      </c>
      <c r="C11" s="59">
        <v>14166.554882268174</v>
      </c>
      <c r="D11" s="63">
        <v>15808.510968565213</v>
      </c>
      <c r="E11" s="63">
        <v>16728.485783563796</v>
      </c>
      <c r="F11" s="63">
        <v>17432.039489410017</v>
      </c>
      <c r="G11" s="63">
        <v>18039.231795441989</v>
      </c>
      <c r="H11" s="63">
        <v>18680.115449621273</v>
      </c>
      <c r="I11" s="59">
        <v>17560.782316684948</v>
      </c>
      <c r="J11" s="59">
        <v>19084.761143739819</v>
      </c>
      <c r="K11" s="60">
        <f>(H11/C11)^(1/27)-1</f>
        <v>1.0296189769571695E-2</v>
      </c>
      <c r="L11" s="60">
        <f t="shared" si="1"/>
        <v>7.9866967719586235E-3</v>
      </c>
      <c r="M11" s="60">
        <f t="shared" si="2"/>
        <v>1.109840478684565E-2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131</v>
      </c>
      <c r="D13" s="17"/>
      <c r="E13" s="17"/>
      <c r="F13" s="17"/>
      <c r="G13" s="17"/>
      <c r="H13" s="17"/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5087.8617468544981</v>
      </c>
      <c r="D16" s="24">
        <f t="shared" ref="D16:J16" si="6">SUM(D17:D23)</f>
        <v>5876.5296049383733</v>
      </c>
      <c r="E16" s="24">
        <f t="shared" si="6"/>
        <v>6388.2197313100378</v>
      </c>
      <c r="F16" s="24">
        <f t="shared" si="6"/>
        <v>6835.0447925847229</v>
      </c>
      <c r="G16" s="24">
        <f t="shared" si="6"/>
        <v>7223.1352503601156</v>
      </c>
      <c r="H16" s="24">
        <f t="shared" si="6"/>
        <v>7568.1961246859246</v>
      </c>
      <c r="I16" s="24">
        <f t="shared" si="6"/>
        <v>7102.7896343163666</v>
      </c>
      <c r="J16" s="24">
        <f t="shared" si="6"/>
        <v>7976.944957533351</v>
      </c>
      <c r="K16" s="23">
        <f t="shared" ref="K16:K23" si="7">(H16/C16)^(1/27)-1</f>
        <v>1.4815984243497615E-2</v>
      </c>
      <c r="L16" s="23">
        <f>(I16/C16)^(1/27)-1</f>
        <v>1.2433324191241768E-2</v>
      </c>
      <c r="M16" s="23">
        <f>(J16/C16)^(1/27)-1</f>
        <v>1.6794951539198966E-2</v>
      </c>
    </row>
    <row r="17" spans="2:13" x14ac:dyDescent="0.2">
      <c r="B17" s="58" t="s">
        <v>7</v>
      </c>
      <c r="C17" s="59">
        <v>1018.636</v>
      </c>
      <c r="D17" s="59">
        <v>1222.3141288851675</v>
      </c>
      <c r="E17" s="59">
        <v>1310.7170419380891</v>
      </c>
      <c r="F17" s="59">
        <v>1375.6023904136759</v>
      </c>
      <c r="G17" s="59">
        <v>1420.574180162889</v>
      </c>
      <c r="H17" s="59">
        <v>1449.3019108624746</v>
      </c>
      <c r="I17" s="59">
        <v>1283.7023208203359</v>
      </c>
      <c r="J17" s="59">
        <v>1582.6490771778488</v>
      </c>
      <c r="K17" s="60">
        <f t="shared" si="7"/>
        <v>1.3145561300463182E-2</v>
      </c>
      <c r="L17" s="60">
        <f t="shared" ref="L17:L23" si="8">(I17/C17)^(1/27)-1</f>
        <v>8.6028627738785612E-3</v>
      </c>
      <c r="M17" s="60">
        <f t="shared" ref="M17:M23" si="9">(J17/C17)^(1/27)-1</f>
        <v>1.6453732848816127E-2</v>
      </c>
    </row>
    <row r="18" spans="2:13" x14ac:dyDescent="0.2">
      <c r="B18" s="18" t="s">
        <v>8</v>
      </c>
      <c r="C18" s="24">
        <v>602.88162709173116</v>
      </c>
      <c r="D18" s="24">
        <v>729.6246426499174</v>
      </c>
      <c r="E18" s="24">
        <v>876.452724690536</v>
      </c>
      <c r="F18" s="24">
        <v>994.43668259592266</v>
      </c>
      <c r="G18" s="24">
        <v>1071.721215241201</v>
      </c>
      <c r="H18" s="24">
        <v>1139.0465936076382</v>
      </c>
      <c r="I18" s="24">
        <v>1033.6061092769251</v>
      </c>
      <c r="J18" s="24">
        <v>1243.76960822209</v>
      </c>
      <c r="K18" s="23">
        <f t="shared" si="7"/>
        <v>2.384374878667983E-2</v>
      </c>
      <c r="L18" s="23">
        <f t="shared" si="8"/>
        <v>2.0166887006670242E-2</v>
      </c>
      <c r="M18" s="23">
        <f t="shared" si="9"/>
        <v>2.7184459958675911E-2</v>
      </c>
    </row>
    <row r="19" spans="2:13" x14ac:dyDescent="0.2">
      <c r="B19" s="58" t="s">
        <v>9</v>
      </c>
      <c r="C19" s="59">
        <v>2666.7397744651075</v>
      </c>
      <c r="D19" s="59">
        <v>2883.781754771765</v>
      </c>
      <c r="E19" s="59">
        <v>3006.6113947414115</v>
      </c>
      <c r="F19" s="59">
        <v>3111.9798425137164</v>
      </c>
      <c r="G19" s="59">
        <v>3231.9466069687123</v>
      </c>
      <c r="H19" s="59">
        <v>3344.7787253753418</v>
      </c>
      <c r="I19" s="59">
        <v>3245.0072808043269</v>
      </c>
      <c r="J19" s="59">
        <v>3430.4012644502154</v>
      </c>
      <c r="K19" s="60">
        <f t="shared" si="7"/>
        <v>8.425812812710598E-3</v>
      </c>
      <c r="L19" s="60">
        <f t="shared" si="8"/>
        <v>7.2954059277190453E-3</v>
      </c>
      <c r="M19" s="60">
        <f t="shared" si="9"/>
        <v>9.3703169750039006E-3</v>
      </c>
    </row>
    <row r="20" spans="2:13" x14ac:dyDescent="0.2">
      <c r="B20" s="18" t="s">
        <v>10</v>
      </c>
      <c r="C20" s="24">
        <v>101.3692009577768</v>
      </c>
      <c r="D20" s="24">
        <v>190.22721736594525</v>
      </c>
      <c r="E20" s="24">
        <v>252.54588333401571</v>
      </c>
      <c r="F20" s="24">
        <v>325.03598640356466</v>
      </c>
      <c r="G20" s="24">
        <v>390.43184231283504</v>
      </c>
      <c r="H20" s="24">
        <v>449.1235865514393</v>
      </c>
      <c r="I20" s="24">
        <v>415.9071323600308</v>
      </c>
      <c r="J20" s="24">
        <v>479.90105164312945</v>
      </c>
      <c r="K20" s="23">
        <f t="shared" si="7"/>
        <v>5.6678709307504516E-2</v>
      </c>
      <c r="L20" s="23">
        <f t="shared" si="8"/>
        <v>5.3675907193122985E-2</v>
      </c>
      <c r="M20" s="23">
        <f t="shared" si="9"/>
        <v>5.9275918561940699E-2</v>
      </c>
    </row>
    <row r="21" spans="2:13" x14ac:dyDescent="0.2">
      <c r="B21" s="58" t="s">
        <v>11</v>
      </c>
      <c r="C21" s="59">
        <v>140.2696</v>
      </c>
      <c r="D21" s="59">
        <v>187.03162098955946</v>
      </c>
      <c r="E21" s="59">
        <v>206.28606540610406</v>
      </c>
      <c r="F21" s="59">
        <v>222.54481811799425</v>
      </c>
      <c r="G21" s="59">
        <v>235.77353550349497</v>
      </c>
      <c r="H21" s="59">
        <v>246.64399248174274</v>
      </c>
      <c r="I21" s="59">
        <v>238.21045772254794</v>
      </c>
      <c r="J21" s="59">
        <v>253.58839326729932</v>
      </c>
      <c r="K21" s="60">
        <f t="shared" si="7"/>
        <v>2.1122948202357383E-2</v>
      </c>
      <c r="L21" s="60">
        <f t="shared" si="8"/>
        <v>1.9808006358088326E-2</v>
      </c>
      <c r="M21" s="60">
        <f t="shared" si="9"/>
        <v>2.2173599188495929E-2</v>
      </c>
    </row>
    <row r="22" spans="2:13" x14ac:dyDescent="0.2">
      <c r="B22" s="18" t="s">
        <v>12</v>
      </c>
      <c r="C22" s="24">
        <v>512.89495180337144</v>
      </c>
      <c r="D22" s="24">
        <v>563.94472554029994</v>
      </c>
      <c r="E22" s="24">
        <v>595.04758163260885</v>
      </c>
      <c r="F22" s="24">
        <v>628.56364554445418</v>
      </c>
      <c r="G22" s="24">
        <v>661.59196534133628</v>
      </c>
      <c r="H22" s="24">
        <v>695.24772383579045</v>
      </c>
      <c r="I22" s="24">
        <v>680.85556811912295</v>
      </c>
      <c r="J22" s="24">
        <v>706.36102856577043</v>
      </c>
      <c r="K22" s="23">
        <f t="shared" si="7"/>
        <v>1.1330268487395712E-2</v>
      </c>
      <c r="L22" s="23">
        <f>(I22/C22)^(1/27)-1</f>
        <v>1.0547052279901159E-2</v>
      </c>
      <c r="M22" s="23">
        <f>(J22/C22)^(1/27)-1</f>
        <v>1.1924440658059421E-2</v>
      </c>
    </row>
    <row r="23" spans="2:13" x14ac:dyDescent="0.2">
      <c r="B23" s="58" t="s">
        <v>13</v>
      </c>
      <c r="C23" s="59">
        <v>45.070592536510837</v>
      </c>
      <c r="D23" s="59">
        <v>99.605514735718842</v>
      </c>
      <c r="E23" s="59">
        <v>140.55903956727383</v>
      </c>
      <c r="F23" s="59">
        <v>176.88142699539543</v>
      </c>
      <c r="G23" s="59">
        <v>211.09590482964671</v>
      </c>
      <c r="H23" s="59">
        <v>244.05359197149733</v>
      </c>
      <c r="I23" s="59">
        <v>205.50076521307588</v>
      </c>
      <c r="J23" s="59">
        <v>280.27453420699624</v>
      </c>
      <c r="K23" s="60">
        <f t="shared" si="7"/>
        <v>6.4559823122180449E-2</v>
      </c>
      <c r="L23" s="60">
        <f t="shared" si="8"/>
        <v>5.7802163532607143E-2</v>
      </c>
      <c r="M23" s="60">
        <f t="shared" si="9"/>
        <v>7.00299647664544E-2</v>
      </c>
    </row>
    <row r="25" spans="2:13" x14ac:dyDescent="0.2">
      <c r="B25" s="17" t="s">
        <v>132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8784.42</v>
      </c>
      <c r="D28" s="63">
        <f t="shared" ref="D28:J28" si="10">SUM(D29:D35)</f>
        <v>11495.376591936825</v>
      </c>
      <c r="E28" s="63">
        <f t="shared" si="10"/>
        <v>13140.47277188535</v>
      </c>
      <c r="F28" s="63">
        <f t="shared" si="10"/>
        <v>14564.387484586869</v>
      </c>
      <c r="G28" s="63">
        <f t="shared" si="10"/>
        <v>15802.76395201836</v>
      </c>
      <c r="H28" s="63">
        <f t="shared" si="10"/>
        <v>16829.577888241743</v>
      </c>
      <c r="I28" s="63">
        <f t="shared" si="10"/>
        <v>15242.723103617685</v>
      </c>
      <c r="J28" s="63">
        <f t="shared" si="10"/>
        <v>18480.952346823578</v>
      </c>
      <c r="K28" s="60">
        <f t="shared" ref="K28:K35" si="11">(H28/C28)^(1/27)-1</f>
        <v>2.4372197208097246E-2</v>
      </c>
      <c r="L28" s="60">
        <f>(I28/C28)^(1/27)-1</f>
        <v>2.0621693549099041E-2</v>
      </c>
      <c r="M28" s="60">
        <f>(J28/C28)^(1/27)-1</f>
        <v>2.792961833658647E-2</v>
      </c>
    </row>
    <row r="29" spans="2:13" x14ac:dyDescent="0.2">
      <c r="B29" s="21" t="s">
        <v>7</v>
      </c>
      <c r="C29" s="22">
        <v>72.902000000000001</v>
      </c>
      <c r="D29" s="22">
        <v>60.381307244256739</v>
      </c>
      <c r="E29" s="22">
        <v>52.221118856958455</v>
      </c>
      <c r="F29" s="22">
        <v>44.157115835594965</v>
      </c>
      <c r="G29" s="22">
        <v>36.685035705815316</v>
      </c>
      <c r="H29" s="22">
        <v>29.97930360488796</v>
      </c>
      <c r="I29" s="22">
        <v>27.167994737238324</v>
      </c>
      <c r="J29" s="22">
        <v>32.40266437932376</v>
      </c>
      <c r="K29" s="23">
        <f t="shared" si="11"/>
        <v>-3.2375748883619049E-2</v>
      </c>
      <c r="L29" s="23">
        <f t="shared" ref="L29:L35" si="12">(I29/C29)^(1/27)-1</f>
        <v>-3.5898199046832224E-2</v>
      </c>
      <c r="M29" s="23">
        <f t="shared" ref="M29:M35" si="13">(J29/C29)^(1/27)-1</f>
        <v>-2.9585930665798621E-2</v>
      </c>
    </row>
    <row r="30" spans="2:13" x14ac:dyDescent="0.2">
      <c r="B30" s="64" t="s">
        <v>8</v>
      </c>
      <c r="C30" s="63">
        <v>827.0514842734467</v>
      </c>
      <c r="D30" s="63">
        <v>917.4789010449058</v>
      </c>
      <c r="E30" s="63">
        <v>1095.9363077582086</v>
      </c>
      <c r="F30" s="63">
        <v>1292.9018117312648</v>
      </c>
      <c r="G30" s="63">
        <v>1503.1125949626507</v>
      </c>
      <c r="H30" s="63">
        <v>1718.4143044188957</v>
      </c>
      <c r="I30" s="63">
        <v>1570.9953650224693</v>
      </c>
      <c r="J30" s="63">
        <v>1931.482485177572</v>
      </c>
      <c r="K30" s="60">
        <f t="shared" si="11"/>
        <v>2.7454953169479213E-2</v>
      </c>
      <c r="L30" s="60">
        <f t="shared" si="12"/>
        <v>2.4047466227013592E-2</v>
      </c>
      <c r="M30" s="60">
        <f t="shared" si="13"/>
        <v>3.1912557227814498E-2</v>
      </c>
    </row>
    <row r="31" spans="2:13" x14ac:dyDescent="0.2">
      <c r="B31" s="21" t="s">
        <v>9</v>
      </c>
      <c r="C31" s="22">
        <v>5530.86</v>
      </c>
      <c r="D31" s="22">
        <v>6791.6294069883215</v>
      </c>
      <c r="E31" s="22">
        <v>7443.7367360528933</v>
      </c>
      <c r="F31" s="22">
        <v>7898.4741751091251</v>
      </c>
      <c r="G31" s="22">
        <v>8206.8986920296138</v>
      </c>
      <c r="H31" s="22">
        <v>8326.6152170453206</v>
      </c>
      <c r="I31" s="22">
        <v>7418.3845361703552</v>
      </c>
      <c r="J31" s="22">
        <v>9371.980790495054</v>
      </c>
      <c r="K31" s="23">
        <f t="shared" si="11"/>
        <v>1.5267738961074251E-2</v>
      </c>
      <c r="L31" s="23">
        <f t="shared" si="12"/>
        <v>1.0934085552771977E-2</v>
      </c>
      <c r="M31" s="23">
        <f t="shared" si="13"/>
        <v>1.9724645301845589E-2</v>
      </c>
    </row>
    <row r="32" spans="2:13" x14ac:dyDescent="0.2">
      <c r="B32" s="64" t="s">
        <v>10</v>
      </c>
      <c r="C32" s="63">
        <v>388.68700000000001</v>
      </c>
      <c r="D32" s="63">
        <v>728.89018225148584</v>
      </c>
      <c r="E32" s="63">
        <v>967.67548555408325</v>
      </c>
      <c r="F32" s="63">
        <v>1245.4345001126987</v>
      </c>
      <c r="G32" s="63">
        <v>1496.0106163605799</v>
      </c>
      <c r="H32" s="63">
        <v>1720.8987093848136</v>
      </c>
      <c r="I32" s="63">
        <v>1593.623823674068</v>
      </c>
      <c r="J32" s="63">
        <v>1838.8281647516819</v>
      </c>
      <c r="K32" s="60">
        <f t="shared" si="11"/>
        <v>5.6651265562980502E-2</v>
      </c>
      <c r="L32" s="60">
        <f t="shared" si="12"/>
        <v>5.3648541436480901E-2</v>
      </c>
      <c r="M32" s="60">
        <f t="shared" si="13"/>
        <v>5.9248407363472255E-2</v>
      </c>
    </row>
    <row r="33" spans="2:13" x14ac:dyDescent="0.2">
      <c r="B33" s="21" t="s">
        <v>11</v>
      </c>
      <c r="C33" s="22">
        <v>1629.596</v>
      </c>
      <c r="D33" s="22">
        <v>2180.2843006584458</v>
      </c>
      <c r="E33" s="22">
        <v>2411.8729704711072</v>
      </c>
      <c r="F33" s="22">
        <v>2603.8280118533389</v>
      </c>
      <c r="G33" s="22">
        <v>2756.6500978156546</v>
      </c>
      <c r="H33" s="22">
        <v>2873.0505558254463</v>
      </c>
      <c r="I33" s="22">
        <v>2774.9863330113481</v>
      </c>
      <c r="J33" s="22">
        <v>2923.6993320212032</v>
      </c>
      <c r="K33" s="23">
        <f t="shared" si="11"/>
        <v>2.1223649487477569E-2</v>
      </c>
      <c r="L33" s="23">
        <f t="shared" si="12"/>
        <v>1.9910952364535106E-2</v>
      </c>
      <c r="M33" s="23">
        <f t="shared" si="13"/>
        <v>2.1884834642074136E-2</v>
      </c>
    </row>
    <row r="34" spans="2:13" x14ac:dyDescent="0.2">
      <c r="B34" s="64" t="s">
        <v>12</v>
      </c>
      <c r="C34" s="63">
        <v>120.48399999999999</v>
      </c>
      <c r="D34" s="63">
        <v>163.25835039684316</v>
      </c>
      <c r="E34" s="63">
        <v>200.35300437856705</v>
      </c>
      <c r="F34" s="63">
        <v>245.78916735150477</v>
      </c>
      <c r="G34" s="63">
        <v>300.85473617825392</v>
      </c>
      <c r="H34" s="63">
        <v>368.23907791973443</v>
      </c>
      <c r="I34" s="63">
        <v>366.57235488323181</v>
      </c>
      <c r="J34" s="63">
        <v>367.44514247596481</v>
      </c>
      <c r="K34" s="60">
        <f t="shared" si="11"/>
        <v>4.2246364153022853E-2</v>
      </c>
      <c r="L34" s="60">
        <f t="shared" si="12"/>
        <v>4.207126323851873E-2</v>
      </c>
      <c r="M34" s="60">
        <f t="shared" si="13"/>
        <v>4.216305107497087E-2</v>
      </c>
    </row>
    <row r="35" spans="2:13" x14ac:dyDescent="0.2">
      <c r="B35" s="18" t="s">
        <v>13</v>
      </c>
      <c r="C35" s="24">
        <v>214.83951572655238</v>
      </c>
      <c r="D35" s="24">
        <v>653.45414335256589</v>
      </c>
      <c r="E35" s="24">
        <v>968.6771488135314</v>
      </c>
      <c r="F35" s="24">
        <v>1233.8027025933425</v>
      </c>
      <c r="G35" s="24">
        <v>1502.5521789657917</v>
      </c>
      <c r="H35" s="24">
        <v>1792.3807200426436</v>
      </c>
      <c r="I35" s="24">
        <v>1490.9926961189747</v>
      </c>
      <c r="J35" s="24">
        <v>2015.113767522781</v>
      </c>
      <c r="K35" s="23">
        <f t="shared" si="11"/>
        <v>8.1739824070109268E-2</v>
      </c>
      <c r="L35" s="23">
        <f t="shared" si="12"/>
        <v>7.4388946353429075E-2</v>
      </c>
      <c r="M35" s="23">
        <f t="shared" si="13"/>
        <v>8.6442801823254145E-2</v>
      </c>
    </row>
    <row r="41" spans="2:13" x14ac:dyDescent="0.2">
      <c r="B41" s="17"/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B1:M44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133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84655.328110652859</v>
      </c>
      <c r="D6" s="24">
        <v>106103.707975381</v>
      </c>
      <c r="E6" s="22">
        <v>123185.85108500719</v>
      </c>
      <c r="F6" s="22">
        <v>140811.6528439445</v>
      </c>
      <c r="G6" s="22">
        <v>158829.71722979509</v>
      </c>
      <c r="H6" s="22">
        <v>176745.12182510996</v>
      </c>
      <c r="I6" s="22">
        <v>148293.00339995269</v>
      </c>
      <c r="J6" s="22">
        <v>202579.60605099125</v>
      </c>
      <c r="K6" s="23">
        <f t="shared" ref="K6:K7" si="0">(H6/C6)^(1/27)-1</f>
        <v>2.7638784138096284E-2</v>
      </c>
      <c r="L6" s="23">
        <f>(I6/C6)^(1/27)-1</f>
        <v>2.0980089256465773E-2</v>
      </c>
      <c r="M6" s="23">
        <f>(J6/C6)^(1/27)-1</f>
        <v>3.2844324952065795E-2</v>
      </c>
    </row>
    <row r="7" spans="2:13" x14ac:dyDescent="0.2">
      <c r="B7" s="58" t="s">
        <v>1</v>
      </c>
      <c r="C7" s="59">
        <v>4632.1348580000003</v>
      </c>
      <c r="D7" s="59">
        <v>4870.4787509999996</v>
      </c>
      <c r="E7" s="59">
        <v>5005.618751</v>
      </c>
      <c r="F7" s="59">
        <v>5114.7911009999998</v>
      </c>
      <c r="G7" s="59">
        <v>5199.3541560000003</v>
      </c>
      <c r="H7" s="59">
        <v>5260.1147080000001</v>
      </c>
      <c r="I7" s="59">
        <v>5258.2147080000004</v>
      </c>
      <c r="J7" s="59">
        <v>5261.5147079999997</v>
      </c>
      <c r="K7" s="23">
        <f t="shared" si="0"/>
        <v>4.7198063197453344E-3</v>
      </c>
      <c r="L7" s="60">
        <f t="shared" ref="L7:L11" si="1">(I7/C7)^(1/27)-1</f>
        <v>4.7063627338210789E-3</v>
      </c>
      <c r="M7" s="60">
        <f t="shared" ref="M7:M11" si="2">(J7/C7)^(1/27)-1</f>
        <v>4.72970912805315E-3</v>
      </c>
    </row>
    <row r="8" spans="2:13" x14ac:dyDescent="0.2">
      <c r="B8" s="18" t="s">
        <v>2</v>
      </c>
      <c r="C8" s="24">
        <f>C6*1000/C7</f>
        <v>18275.661375542113</v>
      </c>
      <c r="D8" s="24">
        <f t="shared" ref="D8:J8" si="3">D6*1000/D7</f>
        <v>21785.067423525037</v>
      </c>
      <c r="E8" s="24">
        <f t="shared" si="3"/>
        <v>24609.515269295665</v>
      </c>
      <c r="F8" s="24">
        <f t="shared" si="3"/>
        <v>27530.284241015084</v>
      </c>
      <c r="G8" s="24">
        <f t="shared" si="3"/>
        <v>30547.970471776243</v>
      </c>
      <c r="H8" s="24">
        <f t="shared" si="3"/>
        <v>33601.001429931166</v>
      </c>
      <c r="I8" s="24">
        <f t="shared" si="3"/>
        <v>28202.158267583749</v>
      </c>
      <c r="J8" s="24">
        <f t="shared" si="3"/>
        <v>38502.145730577184</v>
      </c>
      <c r="K8" s="23">
        <f>(H8/C8)^(1/27)-1</f>
        <v>2.2811312839847719E-2</v>
      </c>
      <c r="L8" s="23">
        <f t="shared" si="1"/>
        <v>1.6197495234691051E-2</v>
      </c>
      <c r="M8" s="23">
        <f t="shared" si="2"/>
        <v>2.798226783640323E-2</v>
      </c>
    </row>
    <row r="9" spans="2:13" x14ac:dyDescent="0.2">
      <c r="B9" s="58" t="s">
        <v>3</v>
      </c>
      <c r="C9" s="61">
        <f>C16/C6</f>
        <v>0.12949310642947026</v>
      </c>
      <c r="D9" s="61">
        <f t="shared" ref="D9:J9" si="4">D16/D6</f>
        <v>0.11106972229846061</v>
      </c>
      <c r="E9" s="61">
        <f t="shared" si="4"/>
        <v>9.9945966858312182E-2</v>
      </c>
      <c r="F9" s="61">
        <f t="shared" si="4"/>
        <v>9.055973655163671E-2</v>
      </c>
      <c r="G9" s="61">
        <f t="shared" si="4"/>
        <v>8.268052328857943E-2</v>
      </c>
      <c r="H9" s="61">
        <f t="shared" si="4"/>
        <v>7.6093962473133339E-2</v>
      </c>
      <c r="I9" s="61">
        <f t="shared" si="4"/>
        <v>8.6238271285525983E-2</v>
      </c>
      <c r="J9" s="61">
        <f t="shared" si="4"/>
        <v>6.914836816200165E-2</v>
      </c>
      <c r="K9" s="60">
        <f>(H9/C9)^(1/27)-1</f>
        <v>-1.9498461057384175E-2</v>
      </c>
      <c r="L9" s="60">
        <f t="shared" si="1"/>
        <v>-1.4943282982013861E-2</v>
      </c>
      <c r="M9" s="60">
        <f t="shared" si="2"/>
        <v>-2.2968165957245601E-2</v>
      </c>
    </row>
    <row r="10" spans="2:13" x14ac:dyDescent="0.2">
      <c r="B10" s="18" t="s">
        <v>4</v>
      </c>
      <c r="C10" s="25">
        <f>C16/C7</f>
        <v>2.3665721635720338</v>
      </c>
      <c r="D10" s="26">
        <f t="shared" ref="D10:J10" si="5">D16/D7</f>
        <v>2.4196613889841663</v>
      </c>
      <c r="E10" s="26">
        <f t="shared" si="5"/>
        <v>2.4596217975041519</v>
      </c>
      <c r="F10" s="26">
        <f t="shared" si="5"/>
        <v>2.493135288058002</v>
      </c>
      <c r="G10" s="26">
        <f t="shared" si="5"/>
        <v>2.5257221840105322</v>
      </c>
      <c r="H10" s="26">
        <f t="shared" si="5"/>
        <v>2.5568333418688818</v>
      </c>
      <c r="I10" s="25">
        <f t="shared" si="5"/>
        <v>2.4321053755172271</v>
      </c>
      <c r="J10" s="25">
        <f t="shared" si="5"/>
        <v>2.6623605480049912</v>
      </c>
      <c r="K10" s="23">
        <f>(H10/C10)^(1/27)-1</f>
        <v>2.8680662873878937E-3</v>
      </c>
      <c r="L10" s="23">
        <f t="shared" si="1"/>
        <v>1.0121684977852929E-3</v>
      </c>
      <c r="M10" s="23">
        <f t="shared" si="2"/>
        <v>4.3714005076309626E-3</v>
      </c>
    </row>
    <row r="11" spans="2:13" x14ac:dyDescent="0.2">
      <c r="B11" s="58" t="s">
        <v>5</v>
      </c>
      <c r="C11" s="59">
        <v>27576.727462787287</v>
      </c>
      <c r="D11" s="63">
        <v>28677.792263401421</v>
      </c>
      <c r="E11" s="63">
        <v>29303.46991129985</v>
      </c>
      <c r="F11" s="63">
        <v>29617.798916535252</v>
      </c>
      <c r="G11" s="63">
        <v>29963.18416823482</v>
      </c>
      <c r="H11" s="63">
        <v>30310.818637604909</v>
      </c>
      <c r="I11" s="59">
        <v>29062.389844655921</v>
      </c>
      <c r="J11" s="59">
        <v>30675.555514440992</v>
      </c>
      <c r="K11" s="60">
        <f>(H11/C11)^(1/27)-1</f>
        <v>3.5073397193399192E-3</v>
      </c>
      <c r="L11" s="60">
        <f t="shared" si="1"/>
        <v>1.9453224262395707E-3</v>
      </c>
      <c r="M11" s="60">
        <f t="shared" si="2"/>
        <v>3.9520068489375948E-3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134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10962.281412854496</v>
      </c>
      <c r="D16" s="24">
        <f t="shared" ref="D16:J16" si="6">SUM(D17:D23)</f>
        <v>11784.909379662527</v>
      </c>
      <c r="E16" s="24">
        <f t="shared" si="6"/>
        <v>12311.928989955108</v>
      </c>
      <c r="F16" s="24">
        <f t="shared" si="6"/>
        <v>12751.86618494814</v>
      </c>
      <c r="G16" s="24">
        <f t="shared" si="6"/>
        <v>13132.124134336558</v>
      </c>
      <c r="H16" s="24">
        <f t="shared" si="6"/>
        <v>13449.236667469297</v>
      </c>
      <c r="I16" s="24">
        <f t="shared" si="6"/>
        <v>12788.532256950548</v>
      </c>
      <c r="J16" s="24">
        <f t="shared" si="6"/>
        <v>14008.0491813272</v>
      </c>
      <c r="K16" s="23">
        <f t="shared" ref="K16:K23" si="7">(H16/C16)^(1/27)-1</f>
        <v>7.6014093245220238E-3</v>
      </c>
      <c r="L16" s="23">
        <f>(I16/C16)^(1/27)-1</f>
        <v>5.7232948637047087E-3</v>
      </c>
      <c r="M16" s="23">
        <f>(J16/C16)^(1/27)-1</f>
        <v>9.1217850885674245E-3</v>
      </c>
    </row>
    <row r="17" spans="2:13" x14ac:dyDescent="0.2">
      <c r="B17" s="58" t="s">
        <v>7</v>
      </c>
      <c r="C17" s="59">
        <v>3271.4669999999996</v>
      </c>
      <c r="D17" s="59">
        <v>3420.8776502850128</v>
      </c>
      <c r="E17" s="59">
        <v>3455.0709416164841</v>
      </c>
      <c r="F17" s="59">
        <v>3453.1683745836012</v>
      </c>
      <c r="G17" s="59">
        <v>3430.1759992751518</v>
      </c>
      <c r="H17" s="59">
        <v>3388.014152626426</v>
      </c>
      <c r="I17" s="59">
        <v>3264.3350588095777</v>
      </c>
      <c r="J17" s="59">
        <v>3474.7604805697856</v>
      </c>
      <c r="K17" s="60">
        <f t="shared" si="7"/>
        <v>1.2973388131876096E-3</v>
      </c>
      <c r="L17" s="60">
        <f t="shared" ref="L17:L23" si="8">(I17/C17)^(1/27)-1</f>
        <v>-8.0827233517877239E-5</v>
      </c>
      <c r="M17" s="60">
        <f t="shared" ref="M17:M23" si="9">(J17/C17)^(1/27)-1</f>
        <v>2.2353480819321536E-3</v>
      </c>
    </row>
    <row r="18" spans="2:13" x14ac:dyDescent="0.2">
      <c r="B18" s="18" t="s">
        <v>8</v>
      </c>
      <c r="C18" s="24">
        <v>2110.589627091731</v>
      </c>
      <c r="D18" s="24">
        <v>2296.4103758145666</v>
      </c>
      <c r="E18" s="24">
        <v>2501.534540102386</v>
      </c>
      <c r="F18" s="24">
        <v>2658.3385052823241</v>
      </c>
      <c r="G18" s="24">
        <v>2774.2916721688625</v>
      </c>
      <c r="H18" s="24">
        <v>2857.1595315949689</v>
      </c>
      <c r="I18" s="24">
        <v>2618.7020790576844</v>
      </c>
      <c r="J18" s="24">
        <v>3094.9125791813203</v>
      </c>
      <c r="K18" s="23">
        <f t="shared" si="7"/>
        <v>1.1280206654354474E-2</v>
      </c>
      <c r="L18" s="23">
        <f t="shared" si="8"/>
        <v>8.0213127895560898E-3</v>
      </c>
      <c r="M18" s="23">
        <f t="shared" si="9"/>
        <v>1.427847015389383E-2</v>
      </c>
    </row>
    <row r="19" spans="2:13" x14ac:dyDescent="0.2">
      <c r="B19" s="58" t="s">
        <v>9</v>
      </c>
      <c r="C19" s="59">
        <v>3720.3747744651073</v>
      </c>
      <c r="D19" s="59">
        <v>3797.4877113730599</v>
      </c>
      <c r="E19" s="59">
        <v>3851.7794345309221</v>
      </c>
      <c r="F19" s="59">
        <v>3881.3062023541402</v>
      </c>
      <c r="G19" s="59">
        <v>3958.964819604631</v>
      </c>
      <c r="H19" s="59">
        <v>4034.2863332944771</v>
      </c>
      <c r="I19" s="59">
        <v>3961.7625097343948</v>
      </c>
      <c r="J19" s="59">
        <v>4082.6814136529683</v>
      </c>
      <c r="K19" s="60">
        <f t="shared" si="7"/>
        <v>3.0046905411245106E-3</v>
      </c>
      <c r="L19" s="60">
        <f t="shared" si="8"/>
        <v>2.3310309873032509E-3</v>
      </c>
      <c r="M19" s="60">
        <f t="shared" si="9"/>
        <v>3.4477659464504651E-3</v>
      </c>
    </row>
    <row r="20" spans="2:13" x14ac:dyDescent="0.2">
      <c r="B20" s="18" t="s">
        <v>10</v>
      </c>
      <c r="C20" s="24">
        <v>614.28176795777676</v>
      </c>
      <c r="D20" s="24">
        <v>764.96482126672561</v>
      </c>
      <c r="E20" s="24">
        <v>836.1008323512433</v>
      </c>
      <c r="F20" s="24">
        <v>939.33874154925434</v>
      </c>
      <c r="G20" s="24">
        <v>1006.6747495142397</v>
      </c>
      <c r="H20" s="24">
        <v>1070.9699125514392</v>
      </c>
      <c r="I20" s="24">
        <v>1010.4556083600307</v>
      </c>
      <c r="J20" s="24">
        <v>1135.3389261231291</v>
      </c>
      <c r="K20" s="23">
        <f t="shared" si="7"/>
        <v>2.0801026147236668E-2</v>
      </c>
      <c r="L20" s="23">
        <f t="shared" si="8"/>
        <v>1.8604384498091875E-2</v>
      </c>
      <c r="M20" s="23">
        <f t="shared" si="9"/>
        <v>2.3010102066388205E-2</v>
      </c>
    </row>
    <row r="21" spans="2:13" x14ac:dyDescent="0.2">
      <c r="B21" s="58" t="s">
        <v>11</v>
      </c>
      <c r="C21" s="59">
        <v>249.4126</v>
      </c>
      <c r="D21" s="59">
        <v>294.97066946399127</v>
      </c>
      <c r="E21" s="59">
        <v>316.01917572251398</v>
      </c>
      <c r="F21" s="59">
        <v>334.05508571542589</v>
      </c>
      <c r="G21" s="59">
        <v>349.04342631175825</v>
      </c>
      <c r="H21" s="59">
        <v>361.65548256798075</v>
      </c>
      <c r="I21" s="59">
        <v>352.42225703994211</v>
      </c>
      <c r="J21" s="59">
        <v>368.81425441620985</v>
      </c>
      <c r="K21" s="60">
        <f t="shared" si="7"/>
        <v>1.3857488945560048E-2</v>
      </c>
      <c r="L21" s="60">
        <f t="shared" si="8"/>
        <v>1.2886828525979777E-2</v>
      </c>
      <c r="M21" s="60">
        <f t="shared" si="9"/>
        <v>1.4593782492218654E-2</v>
      </c>
    </row>
    <row r="22" spans="2:13" x14ac:dyDescent="0.2">
      <c r="B22" s="18" t="s">
        <v>12</v>
      </c>
      <c r="C22" s="24">
        <v>856.64805080337146</v>
      </c>
      <c r="D22" s="24">
        <v>936.68600420653297</v>
      </c>
      <c r="E22" s="24">
        <v>990.42778465819333</v>
      </c>
      <c r="F22" s="24">
        <v>1044.6201797094016</v>
      </c>
      <c r="G22" s="24">
        <v>1096.8264363273265</v>
      </c>
      <c r="H22" s="24">
        <v>1148.3223485086635</v>
      </c>
      <c r="I22" s="24">
        <v>1097.0025679011142</v>
      </c>
      <c r="J22" s="24">
        <v>1196.2594054906685</v>
      </c>
      <c r="K22" s="23">
        <f t="shared" si="7"/>
        <v>1.0912076382409985E-2</v>
      </c>
      <c r="L22" s="23">
        <f>(I22/C22)^(1/27)-1</f>
        <v>9.2016940564341176E-3</v>
      </c>
      <c r="M22" s="23">
        <f>(J22/C22)^(1/27)-1</f>
        <v>1.2444486778730113E-2</v>
      </c>
    </row>
    <row r="23" spans="2:13" x14ac:dyDescent="0.2">
      <c r="B23" s="58" t="s">
        <v>13</v>
      </c>
      <c r="C23" s="59">
        <v>139.50759253651086</v>
      </c>
      <c r="D23" s="59">
        <v>273.51214725263821</v>
      </c>
      <c r="E23" s="59">
        <v>360.9962809733629</v>
      </c>
      <c r="F23" s="59">
        <v>441.03909575399081</v>
      </c>
      <c r="G23" s="59">
        <v>516.14703113459007</v>
      </c>
      <c r="H23" s="59">
        <v>588.82890632533906</v>
      </c>
      <c r="I23" s="59">
        <v>483.85217604780252</v>
      </c>
      <c r="J23" s="59">
        <v>655.28212189311887</v>
      </c>
      <c r="K23" s="60">
        <f t="shared" si="7"/>
        <v>5.4781830048584501E-2</v>
      </c>
      <c r="L23" s="60">
        <f t="shared" si="8"/>
        <v>4.7138804604840212E-2</v>
      </c>
      <c r="M23" s="60">
        <f t="shared" si="9"/>
        <v>5.8967447548821328E-2</v>
      </c>
    </row>
    <row r="25" spans="2:13" x14ac:dyDescent="0.2">
      <c r="B25" s="17" t="s">
        <v>135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19953.286999999997</v>
      </c>
      <c r="D28" s="63">
        <f t="shared" ref="D28:J28" si="10">SUM(D29:D35)</f>
        <v>23345.049949156233</v>
      </c>
      <c r="E28" s="63">
        <f t="shared" si="10"/>
        <v>25507.055669659945</v>
      </c>
      <c r="F28" s="63">
        <f t="shared" si="10"/>
        <v>27425.779396593447</v>
      </c>
      <c r="G28" s="63">
        <f t="shared" si="10"/>
        <v>29081.578508782197</v>
      </c>
      <c r="H28" s="63">
        <f t="shared" si="10"/>
        <v>30474.660919028112</v>
      </c>
      <c r="I28" s="63">
        <f t="shared" si="10"/>
        <v>28077.759866109296</v>
      </c>
      <c r="J28" s="63">
        <f t="shared" si="10"/>
        <v>32653.971481177734</v>
      </c>
      <c r="K28" s="60">
        <f t="shared" ref="K28:K35" si="11">(H28/C28)^(1/27)-1</f>
        <v>1.5808905734927325E-2</v>
      </c>
      <c r="L28" s="60">
        <f>(I28/C28)^(1/27)-1</f>
        <v>1.2731621520212677E-2</v>
      </c>
      <c r="M28" s="60">
        <f>(J28/C28)^(1/27)-1</f>
        <v>1.841085739462156E-2</v>
      </c>
    </row>
    <row r="29" spans="2:13" x14ac:dyDescent="0.2">
      <c r="B29" s="21" t="s">
        <v>7</v>
      </c>
      <c r="C29" s="22">
        <v>595.14599999999996</v>
      </c>
      <c r="D29" s="22">
        <v>483.0661212902051</v>
      </c>
      <c r="E29" s="22">
        <v>421.76977640761078</v>
      </c>
      <c r="F29" s="22">
        <v>369.1689930885297</v>
      </c>
      <c r="G29" s="22">
        <v>323.6896161549522</v>
      </c>
      <c r="H29" s="22">
        <v>283.99706124732722</v>
      </c>
      <c r="I29" s="22">
        <v>268.9094179754901</v>
      </c>
      <c r="J29" s="22">
        <v>294.51551119281754</v>
      </c>
      <c r="K29" s="23">
        <f t="shared" si="11"/>
        <v>-2.7029569731110592E-2</v>
      </c>
      <c r="L29" s="23">
        <f t="shared" ref="L29:L35" si="12">(I29/C29)^(1/27)-1</f>
        <v>-2.8994759398225378E-2</v>
      </c>
      <c r="M29" s="23">
        <f t="shared" ref="M29:M35" si="13">(J29/C29)^(1/27)-1</f>
        <v>-2.5718139472458379E-2</v>
      </c>
    </row>
    <row r="30" spans="2:13" x14ac:dyDescent="0.2">
      <c r="B30" s="64" t="s">
        <v>8</v>
      </c>
      <c r="C30" s="63">
        <v>3707.9874842734466</v>
      </c>
      <c r="D30" s="63">
        <v>4204.9560076882053</v>
      </c>
      <c r="E30" s="63">
        <v>4726.8271212375639</v>
      </c>
      <c r="F30" s="63">
        <v>5194.319846288563</v>
      </c>
      <c r="G30" s="63">
        <v>5731.1960051031165</v>
      </c>
      <c r="H30" s="63">
        <v>6239.5020850706142</v>
      </c>
      <c r="I30" s="63">
        <v>6000.2572946315013</v>
      </c>
      <c r="J30" s="63">
        <v>6517.8071074995714</v>
      </c>
      <c r="K30" s="60">
        <f t="shared" si="11"/>
        <v>1.9461437760347033E-2</v>
      </c>
      <c r="L30" s="60">
        <f t="shared" si="12"/>
        <v>1.7986249134191556E-2</v>
      </c>
      <c r="M30" s="60">
        <f t="shared" si="13"/>
        <v>2.1110431124932827E-2</v>
      </c>
    </row>
    <row r="31" spans="2:13" x14ac:dyDescent="0.2">
      <c r="B31" s="21" t="s">
        <v>9</v>
      </c>
      <c r="C31" s="22">
        <v>9132.0329999999976</v>
      </c>
      <c r="D31" s="22">
        <v>9936.9704609066448</v>
      </c>
      <c r="E31" s="22">
        <v>10420.711509653587</v>
      </c>
      <c r="F31" s="22">
        <v>10691.340652563353</v>
      </c>
      <c r="G31" s="22">
        <v>10803.505747049496</v>
      </c>
      <c r="H31" s="22">
        <v>10692.111352487353</v>
      </c>
      <c r="I31" s="22">
        <v>9678.2794723027419</v>
      </c>
      <c r="J31" s="22">
        <v>11816.165594227661</v>
      </c>
      <c r="K31" s="23">
        <f t="shared" si="11"/>
        <v>5.8584968703268014E-3</v>
      </c>
      <c r="L31" s="23">
        <f t="shared" si="12"/>
        <v>2.1540129561610222E-3</v>
      </c>
      <c r="M31" s="23">
        <f t="shared" si="13"/>
        <v>9.5893981892378743E-3</v>
      </c>
    </row>
    <row r="32" spans="2:13" x14ac:dyDescent="0.2">
      <c r="B32" s="64" t="s">
        <v>10</v>
      </c>
      <c r="C32" s="63">
        <v>2356.442</v>
      </c>
      <c r="D32" s="63">
        <v>2931.1018460437035</v>
      </c>
      <c r="E32" s="63">
        <v>3203.672410876663</v>
      </c>
      <c r="F32" s="63">
        <v>3599.247237090106</v>
      </c>
      <c r="G32" s="63">
        <v>3857.2573988182667</v>
      </c>
      <c r="H32" s="63">
        <v>4103.6160101305468</v>
      </c>
      <c r="I32" s="63">
        <v>3871.7444471562262</v>
      </c>
      <c r="J32" s="63">
        <v>4350.2575931978126</v>
      </c>
      <c r="K32" s="60">
        <f t="shared" si="11"/>
        <v>2.0757527171655354E-2</v>
      </c>
      <c r="L32" s="60">
        <f t="shared" si="12"/>
        <v>1.8560979127100419E-2</v>
      </c>
      <c r="M32" s="60">
        <f t="shared" si="13"/>
        <v>2.2966508956360432E-2</v>
      </c>
    </row>
    <row r="33" spans="2:13" x14ac:dyDescent="0.2">
      <c r="B33" s="21" t="s">
        <v>11</v>
      </c>
      <c r="C33" s="22">
        <v>2898.681</v>
      </c>
      <c r="D33" s="22">
        <v>3435.3957132881942</v>
      </c>
      <c r="E33" s="22">
        <v>3687.8461314302053</v>
      </c>
      <c r="F33" s="22">
        <v>3900.4663547114055</v>
      </c>
      <c r="G33" s="22">
        <v>4073.7497362389058</v>
      </c>
      <c r="H33" s="22">
        <v>4210.4019073679938</v>
      </c>
      <c r="I33" s="22">
        <v>4103.0388915736303</v>
      </c>
      <c r="J33" s="22">
        <v>4263.5433932984479</v>
      </c>
      <c r="K33" s="23">
        <f t="shared" si="11"/>
        <v>1.3922032502958093E-2</v>
      </c>
      <c r="L33" s="23">
        <f t="shared" si="12"/>
        <v>1.2952502822614287E-2</v>
      </c>
      <c r="M33" s="23">
        <f t="shared" si="13"/>
        <v>1.4393145840452704E-2</v>
      </c>
    </row>
    <row r="34" spans="2:13" x14ac:dyDescent="0.2">
      <c r="B34" s="64" t="s">
        <v>12</v>
      </c>
      <c r="C34" s="63">
        <v>431.50000000000006</v>
      </c>
      <c r="D34" s="63">
        <v>513.14140938733419</v>
      </c>
      <c r="E34" s="63">
        <v>577.67656935531613</v>
      </c>
      <c r="F34" s="63">
        <v>649.37963957618751</v>
      </c>
      <c r="G34" s="63">
        <v>730.3818856504887</v>
      </c>
      <c r="H34" s="63">
        <v>823.97356933800268</v>
      </c>
      <c r="I34" s="63">
        <v>793.51311961768829</v>
      </c>
      <c r="J34" s="63">
        <v>851.42393850530709</v>
      </c>
      <c r="K34" s="60">
        <f t="shared" si="11"/>
        <v>2.4247486107202176E-2</v>
      </c>
      <c r="L34" s="60">
        <f t="shared" si="12"/>
        <v>2.2819528977471748E-2</v>
      </c>
      <c r="M34" s="60">
        <f t="shared" si="13"/>
        <v>2.5491438964037716E-2</v>
      </c>
    </row>
    <row r="35" spans="2:13" x14ac:dyDescent="0.2">
      <c r="B35" s="18" t="s">
        <v>13</v>
      </c>
      <c r="C35" s="24">
        <v>831.4975157265518</v>
      </c>
      <c r="D35" s="24">
        <v>1840.4183905519417</v>
      </c>
      <c r="E35" s="24">
        <v>2468.5521506989976</v>
      </c>
      <c r="F35" s="24">
        <v>3021.8566732753002</v>
      </c>
      <c r="G35" s="24">
        <v>3561.7981197669687</v>
      </c>
      <c r="H35" s="24">
        <v>4121.0589333862736</v>
      </c>
      <c r="I35" s="24">
        <v>3362.0172228520196</v>
      </c>
      <c r="J35" s="24">
        <v>4560.258343256115</v>
      </c>
      <c r="K35" s="23">
        <f t="shared" si="11"/>
        <v>6.1075330176624032E-2</v>
      </c>
      <c r="L35" s="23">
        <f t="shared" si="12"/>
        <v>5.3105337666803809E-2</v>
      </c>
      <c r="M35" s="23">
        <f t="shared" si="13"/>
        <v>6.5062587031042396E-2</v>
      </c>
    </row>
    <row r="44" spans="2:13" x14ac:dyDescent="0.2">
      <c r="B44" s="17"/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B1:M44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C1" s="3"/>
      <c r="D1" s="19"/>
      <c r="E1" s="19"/>
      <c r="F1" s="19"/>
      <c r="G1" s="3"/>
      <c r="H1" s="19"/>
      <c r="I1" s="19"/>
      <c r="J1" s="19"/>
      <c r="K1" s="19"/>
      <c r="L1" s="19"/>
      <c r="M1" s="3"/>
    </row>
    <row r="3" spans="2:13" x14ac:dyDescent="0.2">
      <c r="B3" s="16" t="s">
        <v>136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4">
        <v>4410.4861944093736</v>
      </c>
      <c r="D6" s="22">
        <v>4606.3140004658653</v>
      </c>
      <c r="E6" s="22">
        <v>5216.3770323427289</v>
      </c>
      <c r="F6" s="22">
        <v>5875.8408407670631</v>
      </c>
      <c r="G6" s="22">
        <v>6583.9157153728765</v>
      </c>
      <c r="H6" s="22">
        <v>7328.6386118556529</v>
      </c>
      <c r="I6" s="22">
        <v>6307.7974900001282</v>
      </c>
      <c r="J6" s="22">
        <v>8918.0112586360483</v>
      </c>
      <c r="K6" s="23">
        <f t="shared" ref="K6:K7" si="0">(H6/C6)^(1/27)-1</f>
        <v>1.8985563300732533E-2</v>
      </c>
      <c r="L6" s="23">
        <f>(I6/C6)^(1/27)-1</f>
        <v>1.3340108093927494E-2</v>
      </c>
      <c r="M6" s="23">
        <f>(J6/C6)^(1/27)-1</f>
        <v>2.6420323320298866E-2</v>
      </c>
    </row>
    <row r="7" spans="2:13" x14ac:dyDescent="0.2">
      <c r="B7" s="58" t="s">
        <v>1</v>
      </c>
      <c r="C7" s="59">
        <v>178.78972999999999</v>
      </c>
      <c r="D7" s="63">
        <v>184.95742300000001</v>
      </c>
      <c r="E7" s="63">
        <v>186.11360400000001</v>
      </c>
      <c r="F7" s="63">
        <v>186.343987</v>
      </c>
      <c r="G7" s="63">
        <v>185.75775300000001</v>
      </c>
      <c r="H7" s="63">
        <v>184.87465599999999</v>
      </c>
      <c r="I7" s="63">
        <v>182.97465600000001</v>
      </c>
      <c r="J7" s="63">
        <v>186.27465599999999</v>
      </c>
      <c r="K7" s="23">
        <f t="shared" si="0"/>
        <v>1.2403106869651737E-3</v>
      </c>
      <c r="L7" s="60">
        <f t="shared" ref="L7:L11" si="1">(I7/C7)^(1/27)-1</f>
        <v>8.5730167452902073E-4</v>
      </c>
      <c r="M7" s="60">
        <f t="shared" ref="M7:M11" si="2">(J7/C7)^(1/27)-1</f>
        <v>1.5201100160435743E-3</v>
      </c>
    </row>
    <row r="8" spans="2:13" x14ac:dyDescent="0.2">
      <c r="B8" s="18" t="s">
        <v>2</v>
      </c>
      <c r="C8" s="24">
        <f>C6*1000/C7</f>
        <v>24668.565663192028</v>
      </c>
      <c r="D8" s="22">
        <f t="shared" ref="D8:J8" si="3">D6*1000/D7</f>
        <v>24904.726318909976</v>
      </c>
      <c r="E8" s="22">
        <f t="shared" si="3"/>
        <v>28027.919078622155</v>
      </c>
      <c r="F8" s="22">
        <f t="shared" si="3"/>
        <v>31532.226691956865</v>
      </c>
      <c r="G8" s="22">
        <f t="shared" si="3"/>
        <v>35443.558123643299</v>
      </c>
      <c r="H8" s="22">
        <f t="shared" si="3"/>
        <v>39641.121019073886</v>
      </c>
      <c r="I8" s="22">
        <f t="shared" si="3"/>
        <v>34473.613056007751</v>
      </c>
      <c r="J8" s="22">
        <f t="shared" si="3"/>
        <v>47875.601813679088</v>
      </c>
      <c r="K8" s="23">
        <f>(H8/C8)^(1/27)-1</f>
        <v>1.772327025226561E-2</v>
      </c>
      <c r="L8" s="23">
        <f t="shared" si="1"/>
        <v>1.2472114055134265E-2</v>
      </c>
      <c r="M8" s="23">
        <f t="shared" si="2"/>
        <v>2.4862419691059845E-2</v>
      </c>
    </row>
    <row r="9" spans="2:13" x14ac:dyDescent="0.2">
      <c r="B9" s="58" t="s">
        <v>3</v>
      </c>
      <c r="C9" s="61">
        <f>C16/C6</f>
        <v>0.18204476251898086</v>
      </c>
      <c r="D9" s="62">
        <f t="shared" ref="D9:J9" si="4">D16/D6</f>
        <v>0.17452047940365045</v>
      </c>
      <c r="E9" s="62">
        <f t="shared" si="4"/>
        <v>0.16161970961350416</v>
      </c>
      <c r="F9" s="62">
        <f t="shared" si="4"/>
        <v>0.15023720395274029</v>
      </c>
      <c r="G9" s="62">
        <f t="shared" si="4"/>
        <v>0.13869077634156762</v>
      </c>
      <c r="H9" s="62">
        <f t="shared" si="4"/>
        <v>0.12997713717742401</v>
      </c>
      <c r="I9" s="62">
        <f t="shared" si="4"/>
        <v>0.14291286244733697</v>
      </c>
      <c r="J9" s="62">
        <f t="shared" si="4"/>
        <v>0.11187174184711134</v>
      </c>
      <c r="K9" s="60">
        <f>(H9/C9)^(1/27)-1</f>
        <v>-1.240003499834752E-2</v>
      </c>
      <c r="L9" s="60">
        <f t="shared" si="1"/>
        <v>-8.9235582167025429E-3</v>
      </c>
      <c r="M9" s="60">
        <f t="shared" si="2"/>
        <v>-1.7871689491133158E-2</v>
      </c>
    </row>
    <row r="10" spans="2:13" x14ac:dyDescent="0.2">
      <c r="B10" s="18" t="s">
        <v>4</v>
      </c>
      <c r="C10" s="25">
        <f>C16/C7</f>
        <v>4.4907831778396785</v>
      </c>
      <c r="D10" s="26">
        <f t="shared" ref="D10:J10" si="5">D16/D7</f>
        <v>4.3463847765928794</v>
      </c>
      <c r="E10" s="26">
        <f t="shared" si="5"/>
        <v>4.529864142557706</v>
      </c>
      <c r="F10" s="26">
        <f t="shared" si="5"/>
        <v>4.7373135726035649</v>
      </c>
      <c r="G10" s="26">
        <f t="shared" si="5"/>
        <v>4.9156945924755657</v>
      </c>
      <c r="H10" s="26">
        <f t="shared" si="5"/>
        <v>5.1524394245630321</v>
      </c>
      <c r="I10" s="26">
        <f t="shared" si="5"/>
        <v>4.9267227207359561</v>
      </c>
      <c r="J10" s="26">
        <f t="shared" si="5"/>
        <v>5.3559269668750025</v>
      </c>
      <c r="K10" s="23">
        <f>(H10/C10)^(1/27)-1</f>
        <v>5.1034660825046707E-3</v>
      </c>
      <c r="L10" s="23">
        <f t="shared" si="1"/>
        <v>3.4372602025753984E-3</v>
      </c>
      <c r="M10" s="23">
        <f t="shared" si="2"/>
        <v>6.546396755209738E-3</v>
      </c>
    </row>
    <row r="11" spans="2:13" x14ac:dyDescent="0.2">
      <c r="B11" s="58" t="s">
        <v>5</v>
      </c>
      <c r="C11" s="59">
        <v>1944.4808436971452</v>
      </c>
      <c r="D11" s="63">
        <v>1896.7433465979798</v>
      </c>
      <c r="E11" s="63">
        <v>1976.9090696682974</v>
      </c>
      <c r="F11" s="63">
        <v>2049.281050358295</v>
      </c>
      <c r="G11" s="63">
        <v>2083.6339697560684</v>
      </c>
      <c r="H11" s="63">
        <v>2143.0550071570287</v>
      </c>
      <c r="I11" s="63">
        <v>2064.1009405907398</v>
      </c>
      <c r="J11" s="63">
        <v>2261.6924882770882</v>
      </c>
      <c r="K11" s="60">
        <f>(H11/C11)^(1/27)-1</f>
        <v>3.6078765308980021E-3</v>
      </c>
      <c r="L11" s="60">
        <f t="shared" si="1"/>
        <v>2.2135473501290193E-3</v>
      </c>
      <c r="M11" s="60">
        <f t="shared" si="2"/>
        <v>5.6126700683458708E-3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2:13" x14ac:dyDescent="0.2">
      <c r="B13" s="16" t="s">
        <v>137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802.90591185449807</v>
      </c>
      <c r="D16" s="24">
        <f t="shared" ref="D16:J16" si="6">SUM(D17:D23)</f>
        <v>803.89612764504977</v>
      </c>
      <c r="E16" s="24">
        <f t="shared" si="6"/>
        <v>843.06934120178448</v>
      </c>
      <c r="F16" s="24">
        <f t="shared" si="6"/>
        <v>882.76989878816221</v>
      </c>
      <c r="G16" s="24">
        <f t="shared" si="6"/>
        <v>913.12838193251184</v>
      </c>
      <c r="H16" s="24">
        <f t="shared" si="6"/>
        <v>952.55546617692846</v>
      </c>
      <c r="I16" s="24">
        <f t="shared" si="6"/>
        <v>901.46539503404574</v>
      </c>
      <c r="J16" s="24">
        <f t="shared" si="6"/>
        <v>997.67345331576439</v>
      </c>
      <c r="K16" s="23">
        <f t="shared" ref="K16:K23" si="7">(H16/C16)^(1/27)-1</f>
        <v>6.3501066529927375E-3</v>
      </c>
      <c r="L16" s="23">
        <f>(I16/C16)^(1/27)-1</f>
        <v>4.2975086460317335E-3</v>
      </c>
      <c r="M16" s="23">
        <f>(J16/C16)^(1/27)-1</f>
        <v>8.0764580145298304E-3</v>
      </c>
    </row>
    <row r="17" spans="2:13" x14ac:dyDescent="0.2">
      <c r="B17" s="58" t="s">
        <v>7</v>
      </c>
      <c r="C17" s="59">
        <v>153.12</v>
      </c>
      <c r="D17" s="59">
        <v>156.83415090229525</v>
      </c>
      <c r="E17" s="59">
        <v>162.81095419144486</v>
      </c>
      <c r="F17" s="59">
        <v>168.78775748059451</v>
      </c>
      <c r="G17" s="59">
        <v>174.85781213809815</v>
      </c>
      <c r="H17" s="59">
        <v>181.1887094255456</v>
      </c>
      <c r="I17" s="59">
        <v>165.57193238987071</v>
      </c>
      <c r="J17" s="59">
        <v>189.18617307686495</v>
      </c>
      <c r="K17" s="60">
        <f t="shared" si="7"/>
        <v>6.2534402882488127E-3</v>
      </c>
      <c r="L17" s="60">
        <f t="shared" ref="L17:L23" si="8">(I17/C17)^(1/27)-1</f>
        <v>2.8998932267167987E-3</v>
      </c>
      <c r="M17" s="60">
        <f t="shared" ref="M17:M23" si="9">(J17/C17)^(1/27)-1</f>
        <v>7.8644541973358351E-3</v>
      </c>
    </row>
    <row r="18" spans="2:13" x14ac:dyDescent="0.2">
      <c r="B18" s="18" t="s">
        <v>8</v>
      </c>
      <c r="C18" s="24">
        <v>411.42162709173112</v>
      </c>
      <c r="D18" s="24">
        <v>400.83928274451392</v>
      </c>
      <c r="E18" s="24">
        <v>430.19757591665336</v>
      </c>
      <c r="F18" s="24">
        <v>451.47630975534628</v>
      </c>
      <c r="G18" s="24">
        <v>461.56784736132238</v>
      </c>
      <c r="H18" s="24">
        <v>475.89359968431728</v>
      </c>
      <c r="I18" s="24">
        <v>453.90821392863882</v>
      </c>
      <c r="J18" s="24">
        <v>494.10301193647348</v>
      </c>
      <c r="K18" s="23">
        <f t="shared" si="7"/>
        <v>5.4062559300496194E-3</v>
      </c>
      <c r="L18" s="23">
        <f t="shared" si="8"/>
        <v>3.6465012674478103E-3</v>
      </c>
      <c r="M18" s="23">
        <f t="shared" si="9"/>
        <v>6.8054777812862621E-3</v>
      </c>
    </row>
    <row r="19" spans="2:13" x14ac:dyDescent="0.2">
      <c r="B19" s="58" t="s">
        <v>9</v>
      </c>
      <c r="C19" s="59">
        <v>159.45577446510785</v>
      </c>
      <c r="D19" s="59">
        <v>150.84169120783491</v>
      </c>
      <c r="E19" s="59">
        <v>151.88796236971058</v>
      </c>
      <c r="F19" s="59">
        <v>155.90562814933068</v>
      </c>
      <c r="G19" s="59">
        <v>156.19051074283328</v>
      </c>
      <c r="H19" s="59">
        <v>158.92812201117977</v>
      </c>
      <c r="I19" s="59">
        <v>157.48831423516182</v>
      </c>
      <c r="J19" s="59">
        <v>162.85614386509678</v>
      </c>
      <c r="K19" s="60">
        <f t="shared" si="7"/>
        <v>-1.2275433579922446E-4</v>
      </c>
      <c r="L19" s="60">
        <f t="shared" si="8"/>
        <v>-4.5972198119970109E-4</v>
      </c>
      <c r="M19" s="60">
        <f t="shared" si="9"/>
        <v>7.8181102751950782E-4</v>
      </c>
    </row>
    <row r="20" spans="2:13" x14ac:dyDescent="0.2">
      <c r="B20" s="18" t="s">
        <v>10</v>
      </c>
      <c r="C20" s="24">
        <v>45.634424957776794</v>
      </c>
      <c r="D20" s="24">
        <v>62.855761598961969</v>
      </c>
      <c r="E20" s="24">
        <v>63.289003320306179</v>
      </c>
      <c r="F20" s="24">
        <v>67.312345702198542</v>
      </c>
      <c r="G20" s="24">
        <v>76.019951127526625</v>
      </c>
      <c r="H20" s="24">
        <v>84.559744371439308</v>
      </c>
      <c r="I20" s="24">
        <v>72.960060180030808</v>
      </c>
      <c r="J20" s="24">
        <v>88.088873463129374</v>
      </c>
      <c r="K20" s="23">
        <f t="shared" si="7"/>
        <v>2.3107223799378573E-2</v>
      </c>
      <c r="L20" s="23">
        <f t="shared" si="8"/>
        <v>1.7531526805678155E-2</v>
      </c>
      <c r="M20" s="23">
        <f t="shared" si="9"/>
        <v>2.4657757474410014E-2</v>
      </c>
    </row>
    <row r="21" spans="2:13" x14ac:dyDescent="0.2">
      <c r="B21" s="58" t="s">
        <v>11</v>
      </c>
      <c r="C21" s="59">
        <v>17.6936</v>
      </c>
      <c r="D21" s="59">
        <v>18.534390313537958</v>
      </c>
      <c r="E21" s="59">
        <v>18.747262628740629</v>
      </c>
      <c r="F21" s="59">
        <v>19.114611015830047</v>
      </c>
      <c r="G21" s="59">
        <v>19.817030962972453</v>
      </c>
      <c r="H21" s="59">
        <v>20.691118771778598</v>
      </c>
      <c r="I21" s="59">
        <v>20.682832971725542</v>
      </c>
      <c r="J21" s="59">
        <v>23.283893672559312</v>
      </c>
      <c r="K21" s="60">
        <f t="shared" si="7"/>
        <v>5.813185851994529E-3</v>
      </c>
      <c r="L21" s="60">
        <f t="shared" si="8"/>
        <v>5.7982652005110769E-3</v>
      </c>
      <c r="M21" s="60">
        <f t="shared" si="9"/>
        <v>1.0220725482625204E-2</v>
      </c>
    </row>
    <row r="22" spans="2:13" x14ac:dyDescent="0.2">
      <c r="B22" s="18" t="s">
        <v>12</v>
      </c>
      <c r="C22" s="24">
        <v>12.162892803371498</v>
      </c>
      <c r="D22" s="24">
        <v>11.26895678832074</v>
      </c>
      <c r="E22" s="24">
        <v>11.955680200790958</v>
      </c>
      <c r="F22" s="24">
        <v>14.328044525558681</v>
      </c>
      <c r="G22" s="24">
        <v>17.028178646668035</v>
      </c>
      <c r="H22" s="24">
        <v>21.126556245681265</v>
      </c>
      <c r="I22" s="24">
        <v>21.204412878423945</v>
      </c>
      <c r="J22" s="24">
        <v>23.181573956408371</v>
      </c>
      <c r="K22" s="23">
        <f t="shared" si="7"/>
        <v>2.0660197338385977E-2</v>
      </c>
      <c r="L22" s="23">
        <f>(I22/C22)^(1/27)-1</f>
        <v>2.0799261393748658E-2</v>
      </c>
      <c r="M22" s="23">
        <f>(J22/C22)^(1/27)-1</f>
        <v>2.4175300105736541E-2</v>
      </c>
    </row>
    <row r="23" spans="2:13" x14ac:dyDescent="0.2">
      <c r="B23" s="58" t="s">
        <v>13</v>
      </c>
      <c r="C23" s="59">
        <v>3.4175925365108397</v>
      </c>
      <c r="D23" s="59">
        <v>2.7218940895850046</v>
      </c>
      <c r="E23" s="59">
        <v>4.1809025741378996</v>
      </c>
      <c r="F23" s="59">
        <v>5.8452021593035424</v>
      </c>
      <c r="G23" s="59">
        <v>7.6470509530907815</v>
      </c>
      <c r="H23" s="59">
        <v>10.167615666986647</v>
      </c>
      <c r="I23" s="59">
        <v>9.6496284501940437</v>
      </c>
      <c r="J23" s="59">
        <v>16.973783345232178</v>
      </c>
      <c r="K23" s="60">
        <f t="shared" si="7"/>
        <v>4.1206795843852007E-2</v>
      </c>
      <c r="L23" s="60">
        <f t="shared" si="8"/>
        <v>3.9192341256325758E-2</v>
      </c>
      <c r="M23" s="60">
        <f t="shared" si="9"/>
        <v>6.1157724302371097E-2</v>
      </c>
    </row>
    <row r="25" spans="2:13" x14ac:dyDescent="0.2">
      <c r="B25" s="17" t="s">
        <v>138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1213.903</v>
      </c>
      <c r="D28" s="63">
        <f t="shared" ref="D28:J28" si="10">SUM(D29:D35)</f>
        <v>1266.4988291882737</v>
      </c>
      <c r="E28" s="63">
        <f t="shared" si="10"/>
        <v>1355.4927677138894</v>
      </c>
      <c r="F28" s="63">
        <f t="shared" si="10"/>
        <v>1436.1846484527423</v>
      </c>
      <c r="G28" s="63">
        <f t="shared" si="10"/>
        <v>1524.7477553861722</v>
      </c>
      <c r="H28" s="63">
        <f t="shared" si="10"/>
        <v>1606.2739857129618</v>
      </c>
      <c r="I28" s="63">
        <f t="shared" si="10"/>
        <v>1503.1886704401727</v>
      </c>
      <c r="J28" s="63">
        <f t="shared" si="10"/>
        <v>1748.4857058868702</v>
      </c>
      <c r="K28" s="60">
        <f t="shared" ref="K28:K33" si="11">(H28/C28)^(1/27)-1</f>
        <v>1.0427188678117316E-2</v>
      </c>
      <c r="L28" s="60">
        <f>(I28/C28)^(1/27)-1</f>
        <v>7.9480058378498253E-3</v>
      </c>
      <c r="M28" s="60">
        <f>(J28/C28)^(1/27)-1</f>
        <v>1.3606902393790588E-2</v>
      </c>
    </row>
    <row r="29" spans="2:13" x14ac:dyDescent="0.2">
      <c r="B29" s="21" t="s">
        <v>7</v>
      </c>
      <c r="C29" s="22">
        <v>9.5869999999999997</v>
      </c>
      <c r="D29" s="22">
        <v>5.7013132488909468</v>
      </c>
      <c r="E29" s="22">
        <v>4.1622162607455442</v>
      </c>
      <c r="F29" s="22">
        <v>3.0266058527890309</v>
      </c>
      <c r="G29" s="22">
        <v>2.2191214790799911</v>
      </c>
      <c r="H29" s="22">
        <v>1.6197402887284333</v>
      </c>
      <c r="I29" s="22">
        <v>1.5147877360240392</v>
      </c>
      <c r="J29" s="22">
        <v>1.7933388385462392</v>
      </c>
      <c r="K29" s="23">
        <f t="shared" si="11"/>
        <v>-6.3735370155309168E-2</v>
      </c>
      <c r="L29" s="23">
        <f t="shared" ref="L29:L33" si="12">(I29/C29)^(1/27)-1</f>
        <v>-6.6055484622921878E-2</v>
      </c>
      <c r="M29" s="23">
        <f t="shared" ref="M29:M33" si="13">(J29/C29)^(1/27)-1</f>
        <v>-6.0198178398175317E-2</v>
      </c>
    </row>
    <row r="30" spans="2:13" x14ac:dyDescent="0.2">
      <c r="B30" s="64" t="s">
        <v>8</v>
      </c>
      <c r="C30" s="63">
        <v>569.45948427344672</v>
      </c>
      <c r="D30" s="63">
        <v>537.76241652722706</v>
      </c>
      <c r="E30" s="63">
        <v>578.96066108658192</v>
      </c>
      <c r="F30" s="63">
        <v>607.85467075538804</v>
      </c>
      <c r="G30" s="63">
        <v>624.90065318295945</v>
      </c>
      <c r="H30" s="63">
        <v>633.96892876647041</v>
      </c>
      <c r="I30" s="63">
        <v>596.08759653032257</v>
      </c>
      <c r="J30" s="63">
        <v>729.72938210081293</v>
      </c>
      <c r="K30" s="60">
        <f t="shared" si="11"/>
        <v>3.9824388168165914E-3</v>
      </c>
      <c r="L30" s="60">
        <f t="shared" si="12"/>
        <v>1.6940255607189592E-3</v>
      </c>
      <c r="M30" s="60">
        <f t="shared" si="13"/>
        <v>9.226979567529936E-3</v>
      </c>
    </row>
    <row r="31" spans="2:13" x14ac:dyDescent="0.2">
      <c r="B31" s="21" t="s">
        <v>9</v>
      </c>
      <c r="C31" s="22">
        <v>240.2</v>
      </c>
      <c r="D31" s="22">
        <v>231.40672144687494</v>
      </c>
      <c r="E31" s="22">
        <v>244.62435823613589</v>
      </c>
      <c r="F31" s="22">
        <v>249.58353351653113</v>
      </c>
      <c r="G31" s="22">
        <v>250.99056192713385</v>
      </c>
      <c r="H31" s="22">
        <v>244.70999748905669</v>
      </c>
      <c r="I31" s="22">
        <v>229.37968890741314</v>
      </c>
      <c r="J31" s="22">
        <v>268.41177590282427</v>
      </c>
      <c r="K31" s="23">
        <f t="shared" si="11"/>
        <v>6.8919724194027587E-4</v>
      </c>
      <c r="L31" s="23">
        <f t="shared" si="12"/>
        <v>-1.7057010039782661E-3</v>
      </c>
      <c r="M31" s="23">
        <f t="shared" si="13"/>
        <v>4.1214465239887144E-3</v>
      </c>
    </row>
    <row r="32" spans="2:13" x14ac:dyDescent="0.2">
      <c r="B32" s="64" t="s">
        <v>10</v>
      </c>
      <c r="C32" s="63">
        <v>174.86800000000002</v>
      </c>
      <c r="D32" s="63">
        <v>240.84328290040582</v>
      </c>
      <c r="E32" s="63">
        <v>242.50332735462311</v>
      </c>
      <c r="F32" s="63">
        <v>257.91949546455334</v>
      </c>
      <c r="G32" s="63">
        <v>291.28426940871367</v>
      </c>
      <c r="H32" s="63">
        <v>324.00604045775947</v>
      </c>
      <c r="I32" s="63">
        <v>279.5597407041837</v>
      </c>
      <c r="J32" s="63">
        <v>337.52854045775945</v>
      </c>
      <c r="K32" s="60">
        <f t="shared" si="11"/>
        <v>2.3104753259357569E-2</v>
      </c>
      <c r="L32" s="60">
        <f t="shared" si="12"/>
        <v>1.7529069729526947E-2</v>
      </c>
      <c r="M32" s="60">
        <f t="shared" si="13"/>
        <v>2.4655283190250232E-2</v>
      </c>
    </row>
    <row r="33" spans="2:13" x14ac:dyDescent="0.2">
      <c r="B33" s="21" t="s">
        <v>11</v>
      </c>
      <c r="C33" s="22">
        <v>204.29000000000002</v>
      </c>
      <c r="D33" s="22">
        <v>221.0094473674913</v>
      </c>
      <c r="E33" s="22">
        <v>231.18417529225212</v>
      </c>
      <c r="F33" s="22">
        <v>238.35514999891791</v>
      </c>
      <c r="G33" s="22">
        <v>245.52231968701176</v>
      </c>
      <c r="H33" s="22">
        <v>245.68564179492586</v>
      </c>
      <c r="I33" s="22">
        <v>245.58961629031705</v>
      </c>
      <c r="J33" s="22">
        <v>245.73402044311706</v>
      </c>
      <c r="K33" s="23">
        <f t="shared" si="11"/>
        <v>6.8571920158499999E-3</v>
      </c>
      <c r="L33" s="23">
        <f t="shared" si="12"/>
        <v>6.8426141927706574E-3</v>
      </c>
      <c r="M33" s="23">
        <f t="shared" si="13"/>
        <v>6.864534396451516E-3</v>
      </c>
    </row>
    <row r="34" spans="2:13" x14ac:dyDescent="0.2">
      <c r="B34" s="64" t="s">
        <v>12</v>
      </c>
      <c r="C34" s="63">
        <v>3.077</v>
      </c>
      <c r="D34" s="63">
        <v>3.1441476574738609</v>
      </c>
      <c r="E34" s="63">
        <v>3.6673597241450757</v>
      </c>
      <c r="F34" s="63">
        <v>4.9396369606401072</v>
      </c>
      <c r="G34" s="63">
        <v>6.5946836686916761</v>
      </c>
      <c r="H34" s="63">
        <v>9.2266392840903038</v>
      </c>
      <c r="I34" s="63">
        <v>9.2512309532689123</v>
      </c>
      <c r="J34" s="63">
        <v>10.213665419892948</v>
      </c>
      <c r="K34" s="60">
        <f t="shared" ref="K34" si="14">(H34/C34)^(1/27)-1</f>
        <v>4.1510271229612927E-2</v>
      </c>
      <c r="L34" s="60">
        <f t="shared" ref="L34" si="15">(I34/C34)^(1/27)-1</f>
        <v>4.1612951628542838E-2</v>
      </c>
      <c r="M34" s="60">
        <f t="shared" ref="M34" si="16">(J34/C34)^(1/27)-1</f>
        <v>4.5438046179513192E-2</v>
      </c>
    </row>
    <row r="35" spans="2:13" x14ac:dyDescent="0.2">
      <c r="B35" s="18" t="s">
        <v>13</v>
      </c>
      <c r="C35" s="24">
        <v>12.421515726553267</v>
      </c>
      <c r="D35" s="24">
        <v>26.631500039909699</v>
      </c>
      <c r="E35" s="24">
        <v>50.390669759405611</v>
      </c>
      <c r="F35" s="24">
        <v>74.505555903922783</v>
      </c>
      <c r="G35" s="24">
        <v>103.23614603258187</v>
      </c>
      <c r="H35" s="24">
        <v>147.05699763193064</v>
      </c>
      <c r="I35" s="24">
        <v>141.80600931864308</v>
      </c>
      <c r="J35" s="24">
        <v>155.07498272391717</v>
      </c>
      <c r="K35" s="23">
        <f t="shared" ref="K35" si="17">(H35/C35)^(1/27)-1</f>
        <v>9.5852904434746256E-2</v>
      </c>
      <c r="L35" s="23">
        <f t="shared" ref="L35" si="18">(I35/C35)^(1/27)-1</f>
        <v>9.4378138600435202E-2</v>
      </c>
      <c r="M35" s="23">
        <f t="shared" ref="M35" si="19">(J35/C35)^(1/27)-1</f>
        <v>9.8009735149552801E-2</v>
      </c>
    </row>
    <row r="44" spans="2:13" x14ac:dyDescent="0.2">
      <c r="B44" s="17"/>
    </row>
  </sheetData>
  <mergeCells count="12">
    <mergeCell ref="K4:M4"/>
    <mergeCell ref="K14:M14"/>
    <mergeCell ref="K26:M26"/>
    <mergeCell ref="D4:H4"/>
    <mergeCell ref="D14:H14"/>
    <mergeCell ref="D26:H26"/>
    <mergeCell ref="B4:B5"/>
    <mergeCell ref="B14:B15"/>
    <mergeCell ref="B26:B27"/>
    <mergeCell ref="C4:C5"/>
    <mergeCell ref="C14:C15"/>
    <mergeCell ref="C26:C27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workbookViewId="0"/>
  </sheetViews>
  <sheetFormatPr defaultRowHeight="12.75" x14ac:dyDescent="0.2"/>
  <cols>
    <col min="1" max="1" width="9.140625" style="19"/>
    <col min="2" max="2" width="27" style="19" customWidth="1"/>
    <col min="3" max="8" width="9.140625" style="6"/>
    <col min="9" max="10" width="16.42578125" style="6" customWidth="1"/>
    <col min="11" max="12" width="14.28515625" style="19" customWidth="1"/>
    <col min="13" max="16384" width="9.140625" style="19"/>
  </cols>
  <sheetData>
    <row r="1" spans="2:13" ht="15" customHeight="1" x14ac:dyDescent="0.25">
      <c r="B1" s="81" t="s">
        <v>151</v>
      </c>
      <c r="C1" s="3"/>
      <c r="G1" s="3"/>
      <c r="M1" s="3"/>
    </row>
    <row r="3" spans="2:13" x14ac:dyDescent="0.2">
      <c r="B3" s="19" t="s">
        <v>141</v>
      </c>
    </row>
    <row r="5" spans="2:13" ht="25.5" customHeight="1" x14ac:dyDescent="0.2">
      <c r="B5" s="88" t="s">
        <v>41</v>
      </c>
      <c r="C5" s="88">
        <v>2015</v>
      </c>
      <c r="D5" s="90" t="s">
        <v>14</v>
      </c>
      <c r="E5" s="91"/>
      <c r="F5" s="91"/>
      <c r="G5" s="91"/>
      <c r="H5" s="92"/>
      <c r="I5" s="13" t="s">
        <v>52</v>
      </c>
      <c r="J5" s="13" t="s">
        <v>53</v>
      </c>
      <c r="K5" s="90" t="s">
        <v>59</v>
      </c>
      <c r="L5" s="91"/>
      <c r="M5" s="92"/>
    </row>
    <row r="6" spans="2:13" ht="30" customHeight="1" x14ac:dyDescent="0.2">
      <c r="B6" s="89"/>
      <c r="C6" s="89"/>
      <c r="D6" s="13">
        <v>2020</v>
      </c>
      <c r="E6" s="13">
        <v>2025</v>
      </c>
      <c r="F6" s="13">
        <v>2030</v>
      </c>
      <c r="G6" s="13">
        <v>2035</v>
      </c>
      <c r="H6" s="13">
        <v>2040</v>
      </c>
      <c r="I6" s="13">
        <v>2040</v>
      </c>
      <c r="J6" s="13">
        <v>2040</v>
      </c>
      <c r="K6" s="80" t="s">
        <v>15</v>
      </c>
      <c r="L6" s="80" t="s">
        <v>58</v>
      </c>
      <c r="M6" s="80" t="s">
        <v>16</v>
      </c>
    </row>
    <row r="7" spans="2:13" x14ac:dyDescent="0.2">
      <c r="B7" s="18" t="s">
        <v>19</v>
      </c>
      <c r="C7" s="30">
        <v>1037</v>
      </c>
      <c r="D7" s="30">
        <v>1033</v>
      </c>
      <c r="E7" s="30">
        <v>1019</v>
      </c>
      <c r="F7" s="30">
        <v>999</v>
      </c>
      <c r="G7" s="30">
        <v>976</v>
      </c>
      <c r="H7" s="30">
        <v>951</v>
      </c>
      <c r="I7" s="30">
        <v>1011</v>
      </c>
      <c r="J7" s="30">
        <v>936</v>
      </c>
      <c r="K7" s="39">
        <v>-0.10151639404550883</v>
      </c>
      <c r="L7" s="39">
        <v>-0.34569368148857915</v>
      </c>
      <c r="M7" s="39">
        <v>-0.40904803710115623</v>
      </c>
    </row>
    <row r="8" spans="2:13" x14ac:dyDescent="0.2">
      <c r="B8" s="68" t="s">
        <v>42</v>
      </c>
      <c r="C8" s="66">
        <v>83</v>
      </c>
      <c r="D8" s="66">
        <v>81</v>
      </c>
      <c r="E8" s="66">
        <v>80</v>
      </c>
      <c r="F8" s="66">
        <v>74</v>
      </c>
      <c r="G8" s="66">
        <v>67</v>
      </c>
      <c r="H8" s="66">
        <v>60</v>
      </c>
      <c r="I8" s="66">
        <v>66</v>
      </c>
      <c r="J8" s="66">
        <v>59</v>
      </c>
      <c r="K8" s="75">
        <v>-0.91255418162370372</v>
      </c>
      <c r="L8" s="75">
        <v>-1.2895966962431782</v>
      </c>
      <c r="M8" s="75">
        <v>-1.3559358914258857</v>
      </c>
    </row>
    <row r="9" spans="2:13" x14ac:dyDescent="0.2">
      <c r="B9" s="32" t="s">
        <v>43</v>
      </c>
      <c r="C9" s="27">
        <v>102</v>
      </c>
      <c r="D9" s="27">
        <v>110</v>
      </c>
      <c r="E9" s="27">
        <v>113</v>
      </c>
      <c r="F9" s="27">
        <v>114</v>
      </c>
      <c r="G9" s="27">
        <v>113</v>
      </c>
      <c r="H9" s="27">
        <v>111</v>
      </c>
      <c r="I9" s="27">
        <v>113</v>
      </c>
      <c r="J9" s="27">
        <v>111</v>
      </c>
      <c r="K9" s="38">
        <v>0.41050027538187539</v>
      </c>
      <c r="L9" s="38">
        <v>0.33880219369419873</v>
      </c>
      <c r="M9" s="38">
        <v>0.33880219369419873</v>
      </c>
    </row>
    <row r="10" spans="2:13" x14ac:dyDescent="0.2">
      <c r="B10" s="68" t="s">
        <v>20</v>
      </c>
      <c r="C10" s="66">
        <v>852</v>
      </c>
      <c r="D10" s="66">
        <v>842</v>
      </c>
      <c r="E10" s="66">
        <v>826</v>
      </c>
      <c r="F10" s="66">
        <v>811</v>
      </c>
      <c r="G10" s="66">
        <v>795</v>
      </c>
      <c r="H10" s="66">
        <v>780</v>
      </c>
      <c r="I10" s="66">
        <v>832</v>
      </c>
      <c r="J10" s="66">
        <v>765</v>
      </c>
      <c r="K10" s="75">
        <v>-9.4971217797823471E-2</v>
      </c>
      <c r="L10" s="75">
        <v>-0.35254751535546136</v>
      </c>
      <c r="M10" s="75">
        <v>-0.42991597602906051</v>
      </c>
    </row>
    <row r="11" spans="2:13" x14ac:dyDescent="0.2">
      <c r="B11" s="32" t="s">
        <v>40</v>
      </c>
      <c r="C11" s="27">
        <v>324</v>
      </c>
      <c r="D11" s="27">
        <v>337</v>
      </c>
      <c r="E11" s="27">
        <v>350</v>
      </c>
      <c r="F11" s="27">
        <v>365</v>
      </c>
      <c r="G11" s="27">
        <v>381</v>
      </c>
      <c r="H11" s="27">
        <v>398</v>
      </c>
      <c r="I11" s="27">
        <v>363</v>
      </c>
      <c r="J11" s="27">
        <v>428</v>
      </c>
      <c r="K11" s="38">
        <v>0.45567231711378664</v>
      </c>
      <c r="L11" s="38">
        <v>0.82622854078602259</v>
      </c>
      <c r="M11" s="38">
        <v>1.1197414143577555</v>
      </c>
    </row>
    <row r="12" spans="2:13" x14ac:dyDescent="0.2">
      <c r="B12" s="68" t="s">
        <v>21</v>
      </c>
      <c r="C12" s="66">
        <v>137</v>
      </c>
      <c r="D12" s="66">
        <v>141</v>
      </c>
      <c r="E12" s="66">
        <v>145</v>
      </c>
      <c r="F12" s="66">
        <v>150</v>
      </c>
      <c r="G12" s="66">
        <v>156</v>
      </c>
      <c r="H12" s="66">
        <v>161</v>
      </c>
      <c r="I12" s="66">
        <v>150</v>
      </c>
      <c r="J12" s="69">
        <v>177</v>
      </c>
      <c r="K12" s="75">
        <v>0.36327572563719102</v>
      </c>
      <c r="L12" s="75">
        <v>0.64778285272932834</v>
      </c>
      <c r="M12" s="75">
        <v>1.0299430007367771</v>
      </c>
    </row>
    <row r="13" spans="2:13" x14ac:dyDescent="0.2">
      <c r="B13" s="32" t="s">
        <v>44</v>
      </c>
      <c r="C13" s="27">
        <v>38</v>
      </c>
      <c r="D13" s="27">
        <v>41</v>
      </c>
      <c r="E13" s="27">
        <v>46</v>
      </c>
      <c r="F13" s="27">
        <v>50</v>
      </c>
      <c r="G13" s="27">
        <v>53</v>
      </c>
      <c r="H13" s="27">
        <v>57</v>
      </c>
      <c r="I13" s="27">
        <v>49</v>
      </c>
      <c r="J13" s="34">
        <v>59</v>
      </c>
      <c r="K13" s="38">
        <v>1.022124925876966</v>
      </c>
      <c r="L13" s="38">
        <v>1.6350839811869022</v>
      </c>
      <c r="M13" s="38">
        <v>1.7753809411001908</v>
      </c>
    </row>
    <row r="14" spans="2:13" x14ac:dyDescent="0.2">
      <c r="B14" s="68" t="s">
        <v>22</v>
      </c>
      <c r="C14" s="66">
        <v>685</v>
      </c>
      <c r="D14" s="66">
        <v>649</v>
      </c>
      <c r="E14" s="66">
        <v>614</v>
      </c>
      <c r="F14" s="66">
        <v>579</v>
      </c>
      <c r="G14" s="66">
        <v>544</v>
      </c>
      <c r="H14" s="66">
        <v>507</v>
      </c>
      <c r="I14" s="66">
        <v>532</v>
      </c>
      <c r="J14" s="69">
        <v>477</v>
      </c>
      <c r="K14" s="75">
        <v>-1.0060069499818525</v>
      </c>
      <c r="L14" s="75">
        <v>-1.1964166716947444</v>
      </c>
      <c r="M14" s="75">
        <v>-1.4371819018430099</v>
      </c>
    </row>
    <row r="15" spans="2:13" x14ac:dyDescent="0.2">
      <c r="B15" s="32" t="s">
        <v>23</v>
      </c>
      <c r="C15" s="27">
        <v>618</v>
      </c>
      <c r="D15" s="27">
        <v>585</v>
      </c>
      <c r="E15" s="27">
        <v>553</v>
      </c>
      <c r="F15" s="27">
        <v>521</v>
      </c>
      <c r="G15" s="27">
        <v>490</v>
      </c>
      <c r="H15" s="27">
        <v>455</v>
      </c>
      <c r="I15" s="27">
        <v>472</v>
      </c>
      <c r="J15" s="34">
        <v>424</v>
      </c>
      <c r="K15" s="38">
        <v>-1.0722478838765093</v>
      </c>
      <c r="L15" s="38">
        <v>-1.2172944444033051</v>
      </c>
      <c r="M15" s="38">
        <v>-1.4957212915516438</v>
      </c>
    </row>
    <row r="16" spans="2:13" x14ac:dyDescent="0.2">
      <c r="B16" s="68" t="s">
        <v>45</v>
      </c>
      <c r="C16" s="66">
        <v>172</v>
      </c>
      <c r="D16" s="66">
        <v>184</v>
      </c>
      <c r="E16" s="66">
        <v>190</v>
      </c>
      <c r="F16" s="66">
        <v>197</v>
      </c>
      <c r="G16" s="66">
        <v>203</v>
      </c>
      <c r="H16" s="66">
        <v>209</v>
      </c>
      <c r="I16" s="66">
        <v>194</v>
      </c>
      <c r="J16" s="69">
        <v>217</v>
      </c>
      <c r="K16" s="75">
        <v>0.48261558453013276</v>
      </c>
      <c r="L16" s="75">
        <v>0.78240400876008476</v>
      </c>
      <c r="M16" s="75">
        <v>0.93394581500827467</v>
      </c>
    </row>
    <row r="17" spans="2:13" x14ac:dyDescent="0.2">
      <c r="B17" s="32" t="s">
        <v>46</v>
      </c>
      <c r="C17" s="27">
        <v>19</v>
      </c>
      <c r="D17" s="27">
        <v>20</v>
      </c>
      <c r="E17" s="27">
        <v>21</v>
      </c>
      <c r="F17" s="27">
        <v>23</v>
      </c>
      <c r="G17" s="27">
        <v>24</v>
      </c>
      <c r="H17" s="27">
        <v>26</v>
      </c>
      <c r="I17" s="27">
        <v>22</v>
      </c>
      <c r="J17" s="34">
        <v>27</v>
      </c>
      <c r="K17" s="38">
        <v>0.58813666893797745</v>
      </c>
      <c r="L17" s="38">
        <v>1.2625337392208946</v>
      </c>
      <c r="M17" s="38">
        <v>1.4155164319354707</v>
      </c>
    </row>
    <row r="18" spans="2:13" x14ac:dyDescent="0.2">
      <c r="B18" s="68" t="s">
        <v>47</v>
      </c>
      <c r="C18" s="66">
        <v>118</v>
      </c>
      <c r="D18" s="66">
        <v>128</v>
      </c>
      <c r="E18" s="66">
        <v>132</v>
      </c>
      <c r="F18" s="66">
        <v>137</v>
      </c>
      <c r="G18" s="66">
        <v>142</v>
      </c>
      <c r="H18" s="66">
        <v>147</v>
      </c>
      <c r="I18" s="66">
        <v>135</v>
      </c>
      <c r="J18" s="69">
        <v>154</v>
      </c>
      <c r="K18" s="75">
        <v>0.53981238072893234</v>
      </c>
      <c r="L18" s="75">
        <v>0.88286632640011131</v>
      </c>
      <c r="M18" s="75">
        <v>1.0707639929821822</v>
      </c>
    </row>
    <row r="19" spans="2:13" x14ac:dyDescent="0.2">
      <c r="B19" s="32" t="s">
        <v>26</v>
      </c>
      <c r="C19" s="27">
        <v>368</v>
      </c>
      <c r="D19" s="27">
        <v>348</v>
      </c>
      <c r="E19" s="27">
        <v>329</v>
      </c>
      <c r="F19" s="27">
        <v>302</v>
      </c>
      <c r="G19" s="27">
        <v>277</v>
      </c>
      <c r="H19" s="27">
        <v>252</v>
      </c>
      <c r="I19" s="27">
        <v>236</v>
      </c>
      <c r="J19" s="34">
        <v>251</v>
      </c>
      <c r="K19" s="38">
        <v>-1.7613089151513495</v>
      </c>
      <c r="L19" s="38">
        <v>-1.5032027952291638</v>
      </c>
      <c r="M19" s="38">
        <v>-1.5188670647511615</v>
      </c>
    </row>
    <row r="20" spans="2:13" x14ac:dyDescent="0.2">
      <c r="B20" s="68" t="s">
        <v>48</v>
      </c>
      <c r="C20" s="66">
        <v>50</v>
      </c>
      <c r="D20" s="66">
        <v>46</v>
      </c>
      <c r="E20" s="66">
        <v>45</v>
      </c>
      <c r="F20" s="66">
        <v>44</v>
      </c>
      <c r="G20" s="66">
        <v>43</v>
      </c>
      <c r="H20" s="66">
        <v>42</v>
      </c>
      <c r="I20" s="66">
        <v>38</v>
      </c>
      <c r="J20" s="69">
        <v>44</v>
      </c>
      <c r="K20" s="75">
        <v>-1.0917441231802383</v>
      </c>
      <c r="L20" s="75">
        <v>-0.69498726397947408</v>
      </c>
      <c r="M20" s="75">
        <v>-0.51002840176166409</v>
      </c>
    </row>
    <row r="21" spans="2:13" x14ac:dyDescent="0.2">
      <c r="B21" s="32" t="s">
        <v>27</v>
      </c>
      <c r="C21" s="27">
        <v>200</v>
      </c>
      <c r="D21" s="27">
        <v>180</v>
      </c>
      <c r="E21" s="27">
        <v>158</v>
      </c>
      <c r="F21" s="27">
        <v>136</v>
      </c>
      <c r="G21" s="27">
        <v>117</v>
      </c>
      <c r="H21" s="27">
        <v>98</v>
      </c>
      <c r="I21" s="27">
        <v>92</v>
      </c>
      <c r="J21" s="34">
        <v>98</v>
      </c>
      <c r="K21" s="38">
        <v>-3.0583710074352455</v>
      </c>
      <c r="L21" s="38">
        <v>-2.813074561137352</v>
      </c>
      <c r="M21" s="38">
        <v>-2.813074561137352</v>
      </c>
    </row>
    <row r="22" spans="2:13" x14ac:dyDescent="0.2">
      <c r="B22" s="68" t="s">
        <v>49</v>
      </c>
      <c r="C22" s="66">
        <v>110</v>
      </c>
      <c r="D22" s="66">
        <v>114</v>
      </c>
      <c r="E22" s="66">
        <v>118</v>
      </c>
      <c r="F22" s="66">
        <v>113</v>
      </c>
      <c r="G22" s="66">
        <v>109</v>
      </c>
      <c r="H22" s="66">
        <v>104</v>
      </c>
      <c r="I22" s="66">
        <v>98</v>
      </c>
      <c r="J22" s="69">
        <v>100</v>
      </c>
      <c r="K22" s="75">
        <v>-0.46098573249171437</v>
      </c>
      <c r="L22" s="75">
        <v>-0.22410637246009779</v>
      </c>
      <c r="M22" s="75">
        <v>-0.38051491942842075</v>
      </c>
    </row>
    <row r="23" spans="2:13" x14ac:dyDescent="0.2">
      <c r="B23" s="32" t="s">
        <v>39</v>
      </c>
      <c r="C23" s="27">
        <v>1142</v>
      </c>
      <c r="D23" s="27">
        <v>1326</v>
      </c>
      <c r="E23" s="27">
        <v>1460</v>
      </c>
      <c r="F23" s="27">
        <v>1573</v>
      </c>
      <c r="G23" s="27">
        <v>1668</v>
      </c>
      <c r="H23" s="27">
        <v>1749</v>
      </c>
      <c r="I23" s="27">
        <v>1540</v>
      </c>
      <c r="J23" s="34">
        <v>1891</v>
      </c>
      <c r="K23" s="38">
        <v>1.2031859619992868</v>
      </c>
      <c r="L23" s="38">
        <v>1.7196713255400287</v>
      </c>
      <c r="M23" s="38">
        <v>2.0377837001857912</v>
      </c>
    </row>
    <row r="24" spans="2:13" x14ac:dyDescent="0.2">
      <c r="B24" s="68" t="s">
        <v>29</v>
      </c>
      <c r="C24" s="66">
        <v>613</v>
      </c>
      <c r="D24" s="66">
        <v>705</v>
      </c>
      <c r="E24" s="66">
        <v>734</v>
      </c>
      <c r="F24" s="66">
        <v>736</v>
      </c>
      <c r="G24" s="66">
        <v>717</v>
      </c>
      <c r="H24" s="66">
        <v>680</v>
      </c>
      <c r="I24" s="66">
        <v>656</v>
      </c>
      <c r="J24" s="69">
        <v>725</v>
      </c>
      <c r="K24" s="75">
        <v>0.2715514468542457</v>
      </c>
      <c r="L24" s="75">
        <v>0.41577339818446024</v>
      </c>
      <c r="M24" s="75">
        <v>0.67348465204066787</v>
      </c>
    </row>
    <row r="25" spans="2:13" x14ac:dyDescent="0.2">
      <c r="B25" s="32" t="s">
        <v>28</v>
      </c>
      <c r="C25" s="27">
        <v>198</v>
      </c>
      <c r="D25" s="27">
        <v>245</v>
      </c>
      <c r="E25" s="27">
        <v>296</v>
      </c>
      <c r="F25" s="27">
        <v>351</v>
      </c>
      <c r="G25" s="27">
        <v>408</v>
      </c>
      <c r="H25" s="27">
        <v>465</v>
      </c>
      <c r="I25" s="27">
        <v>338</v>
      </c>
      <c r="J25" s="34">
        <v>538</v>
      </c>
      <c r="K25" s="38">
        <v>2.162158546665971</v>
      </c>
      <c r="L25" s="38">
        <v>3.4740649367635434</v>
      </c>
      <c r="M25" s="38">
        <v>4.0793768710056355</v>
      </c>
    </row>
    <row r="26" spans="2:13" x14ac:dyDescent="0.2">
      <c r="B26" s="68" t="s">
        <v>30</v>
      </c>
      <c r="C26" s="66">
        <v>371</v>
      </c>
      <c r="D26" s="66">
        <v>399</v>
      </c>
      <c r="E26" s="66">
        <v>424</v>
      </c>
      <c r="F26" s="66">
        <v>448</v>
      </c>
      <c r="G26" s="66">
        <v>472</v>
      </c>
      <c r="H26" s="66">
        <v>493</v>
      </c>
      <c r="I26" s="66">
        <v>455</v>
      </c>
      <c r="J26" s="69">
        <v>517</v>
      </c>
      <c r="K26" s="75">
        <v>0.81972290541711956</v>
      </c>
      <c r="L26" s="75">
        <v>1.1437194710222087</v>
      </c>
      <c r="M26" s="75">
        <v>1.336211821119182</v>
      </c>
    </row>
    <row r="27" spans="2:13" x14ac:dyDescent="0.2">
      <c r="B27" s="32" t="s">
        <v>31</v>
      </c>
      <c r="C27" s="27">
        <v>93</v>
      </c>
      <c r="D27" s="27">
        <v>100</v>
      </c>
      <c r="E27" s="27">
        <v>103</v>
      </c>
      <c r="F27" s="27">
        <v>106</v>
      </c>
      <c r="G27" s="27">
        <v>109</v>
      </c>
      <c r="H27" s="27">
        <v>110</v>
      </c>
      <c r="I27" s="27">
        <v>104</v>
      </c>
      <c r="J27" s="34">
        <v>112</v>
      </c>
      <c r="K27" s="38">
        <v>0.44816690132845061</v>
      </c>
      <c r="L27" s="38">
        <v>0.67378326502203212</v>
      </c>
      <c r="M27" s="38">
        <v>0.74636906434182304</v>
      </c>
    </row>
    <row r="28" spans="2:13" x14ac:dyDescent="0.2">
      <c r="B28" s="68" t="s">
        <v>50</v>
      </c>
      <c r="C28" s="66">
        <v>133</v>
      </c>
      <c r="D28" s="66">
        <v>143</v>
      </c>
      <c r="E28" s="66">
        <v>153</v>
      </c>
      <c r="F28" s="66">
        <v>164</v>
      </c>
      <c r="G28" s="66">
        <v>174</v>
      </c>
      <c r="H28" s="66">
        <v>184</v>
      </c>
      <c r="I28" s="66">
        <v>166</v>
      </c>
      <c r="J28" s="69">
        <v>191</v>
      </c>
      <c r="K28" s="75">
        <v>0.89049617553573768</v>
      </c>
      <c r="L28" s="75">
        <v>1.3068116317801026</v>
      </c>
      <c r="M28" s="75">
        <v>1.4582270874744729</v>
      </c>
    </row>
    <row r="29" spans="2:13" x14ac:dyDescent="0.2">
      <c r="B29" s="32" t="s">
        <v>32</v>
      </c>
      <c r="C29" s="27">
        <v>182</v>
      </c>
      <c r="D29" s="27">
        <v>207</v>
      </c>
      <c r="E29" s="27">
        <v>234</v>
      </c>
      <c r="F29" s="27">
        <v>261</v>
      </c>
      <c r="G29" s="27">
        <v>288</v>
      </c>
      <c r="H29" s="27">
        <v>316</v>
      </c>
      <c r="I29" s="27">
        <v>289</v>
      </c>
      <c r="J29" s="34">
        <v>344</v>
      </c>
      <c r="K29" s="38">
        <v>1.8668925465997077</v>
      </c>
      <c r="L29" s="38">
        <v>2.2314752181246567</v>
      </c>
      <c r="M29" s="38">
        <v>2.5792412020139821</v>
      </c>
    </row>
    <row r="30" spans="2:13" x14ac:dyDescent="0.2">
      <c r="B30" s="68" t="s">
        <v>51</v>
      </c>
      <c r="C30" s="66">
        <v>27</v>
      </c>
      <c r="D30" s="66">
        <v>31</v>
      </c>
      <c r="E30" s="66">
        <v>34</v>
      </c>
      <c r="F30" s="66">
        <v>38</v>
      </c>
      <c r="G30" s="66">
        <v>41</v>
      </c>
      <c r="H30" s="66">
        <v>45</v>
      </c>
      <c r="I30" s="66">
        <v>44</v>
      </c>
      <c r="J30" s="69">
        <v>48</v>
      </c>
      <c r="K30" s="75">
        <v>1.9726149857082431</v>
      </c>
      <c r="L30" s="75">
        <v>2.0643208324757856</v>
      </c>
      <c r="M30" s="75">
        <v>2.3281444347581726</v>
      </c>
    </row>
    <row r="31" spans="2:13" x14ac:dyDescent="0.2">
      <c r="B31" s="18" t="s">
        <v>33</v>
      </c>
      <c r="C31" s="30">
        <v>4281</v>
      </c>
      <c r="D31" s="30">
        <v>4483</v>
      </c>
      <c r="E31" s="30">
        <v>4619</v>
      </c>
      <c r="F31" s="30">
        <v>4723</v>
      </c>
      <c r="G31" s="30">
        <v>4808</v>
      </c>
      <c r="H31" s="30">
        <v>4875</v>
      </c>
      <c r="I31" s="30">
        <v>4620</v>
      </c>
      <c r="J31" s="30">
        <v>5061</v>
      </c>
      <c r="K31" s="39">
        <v>0.30529739787226173</v>
      </c>
      <c r="L31" s="39">
        <v>0.52108686874399179</v>
      </c>
      <c r="M31" s="39">
        <v>0.67175608764806771</v>
      </c>
    </row>
  </sheetData>
  <mergeCells count="4">
    <mergeCell ref="B5:B6"/>
    <mergeCell ref="K5:M5"/>
    <mergeCell ref="D5:H5"/>
    <mergeCell ref="C5:C6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workbookViewId="0"/>
  </sheetViews>
  <sheetFormatPr defaultRowHeight="12.75" x14ac:dyDescent="0.2"/>
  <cols>
    <col min="1" max="1" width="9.140625" style="19"/>
    <col min="2" max="2" width="16.28515625" style="19" customWidth="1"/>
    <col min="3" max="8" width="8.7109375" style="19" customWidth="1"/>
    <col min="9" max="10" width="16.42578125" style="19" customWidth="1"/>
    <col min="11" max="12" width="14.28515625" style="19" customWidth="1"/>
    <col min="13" max="16384" width="9.140625" style="19"/>
  </cols>
  <sheetData>
    <row r="1" spans="2:13" ht="15" customHeight="1" x14ac:dyDescent="0.25">
      <c r="B1" s="81" t="s">
        <v>151</v>
      </c>
      <c r="G1" s="3"/>
    </row>
    <row r="3" spans="2:13" x14ac:dyDescent="0.2">
      <c r="B3" s="33" t="s">
        <v>76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3" x14ac:dyDescent="0.2"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2:13" ht="25.5" customHeight="1" x14ac:dyDescent="0.2">
      <c r="B5" s="93" t="s">
        <v>41</v>
      </c>
      <c r="C5" s="88">
        <v>2015</v>
      </c>
      <c r="D5" s="90" t="s">
        <v>14</v>
      </c>
      <c r="E5" s="91"/>
      <c r="F5" s="91"/>
      <c r="G5" s="91"/>
      <c r="H5" s="92"/>
      <c r="I5" s="13" t="s">
        <v>52</v>
      </c>
      <c r="J5" s="13" t="s">
        <v>53</v>
      </c>
      <c r="K5" s="90" t="s">
        <v>59</v>
      </c>
      <c r="L5" s="91"/>
      <c r="M5" s="92"/>
    </row>
    <row r="6" spans="2:13" ht="25.5" x14ac:dyDescent="0.2">
      <c r="B6" s="94"/>
      <c r="C6" s="89"/>
      <c r="D6" s="13">
        <v>2020</v>
      </c>
      <c r="E6" s="13">
        <v>2025</v>
      </c>
      <c r="F6" s="13">
        <v>2030</v>
      </c>
      <c r="G6" s="13">
        <v>2035</v>
      </c>
      <c r="H6" s="13">
        <v>2040</v>
      </c>
      <c r="I6" s="13">
        <v>2040</v>
      </c>
      <c r="J6" s="13">
        <v>2040</v>
      </c>
      <c r="K6" s="80" t="s">
        <v>15</v>
      </c>
      <c r="L6" s="80" t="s">
        <v>58</v>
      </c>
      <c r="M6" s="80" t="s">
        <v>16</v>
      </c>
    </row>
    <row r="7" spans="2:13" x14ac:dyDescent="0.2">
      <c r="B7" s="32" t="s">
        <v>19</v>
      </c>
      <c r="C7" s="27">
        <v>910</v>
      </c>
      <c r="D7" s="27">
        <v>977</v>
      </c>
      <c r="E7" s="27">
        <v>949</v>
      </c>
      <c r="F7" s="27">
        <v>960</v>
      </c>
      <c r="G7" s="27">
        <v>985</v>
      </c>
      <c r="H7" s="27">
        <v>1001</v>
      </c>
      <c r="I7" s="27">
        <v>969</v>
      </c>
      <c r="J7" s="34">
        <v>1033</v>
      </c>
      <c r="K7" s="39">
        <v>0.25159602243944867</v>
      </c>
      <c r="L7" s="39">
        <v>0.38196836604873496</v>
      </c>
      <c r="M7" s="39">
        <v>0.50839946494822819</v>
      </c>
    </row>
    <row r="8" spans="2:13" x14ac:dyDescent="0.2">
      <c r="B8" s="68" t="s">
        <v>43</v>
      </c>
      <c r="C8" s="66">
        <v>128</v>
      </c>
      <c r="D8" s="66">
        <v>107</v>
      </c>
      <c r="E8" s="66">
        <v>126</v>
      </c>
      <c r="F8" s="66">
        <v>109</v>
      </c>
      <c r="G8" s="66">
        <v>120</v>
      </c>
      <c r="H8" s="66">
        <v>125</v>
      </c>
      <c r="I8" s="66">
        <v>81</v>
      </c>
      <c r="J8" s="69">
        <v>129</v>
      </c>
      <c r="K8" s="75">
        <v>-1.8136757291285166</v>
      </c>
      <c r="L8" s="75">
        <v>-9.4821122804356062E-2</v>
      </c>
      <c r="M8" s="75">
        <v>3.1133407207772912E-2</v>
      </c>
    </row>
    <row r="9" spans="2:13" x14ac:dyDescent="0.2">
      <c r="B9" s="32" t="s">
        <v>42</v>
      </c>
      <c r="C9" s="27">
        <v>216</v>
      </c>
      <c r="D9" s="27">
        <v>250</v>
      </c>
      <c r="E9" s="27">
        <v>264</v>
      </c>
      <c r="F9" s="27">
        <v>314</v>
      </c>
      <c r="G9" s="27">
        <v>342</v>
      </c>
      <c r="H9" s="27">
        <v>378</v>
      </c>
      <c r="I9" s="27">
        <v>397</v>
      </c>
      <c r="J9" s="34">
        <v>377</v>
      </c>
      <c r="K9" s="38">
        <v>2.4645106340963618</v>
      </c>
      <c r="L9" s="38">
        <v>2.2637047274215227</v>
      </c>
      <c r="M9" s="38">
        <v>2.2528694059096299</v>
      </c>
    </row>
    <row r="10" spans="2:13" x14ac:dyDescent="0.2">
      <c r="B10" s="68" t="s">
        <v>20</v>
      </c>
      <c r="C10" s="66">
        <v>567</v>
      </c>
      <c r="D10" s="66">
        <v>620</v>
      </c>
      <c r="E10" s="66">
        <v>559</v>
      </c>
      <c r="F10" s="66">
        <v>537</v>
      </c>
      <c r="G10" s="66">
        <v>523</v>
      </c>
      <c r="H10" s="66">
        <v>498</v>
      </c>
      <c r="I10" s="66">
        <v>491</v>
      </c>
      <c r="J10" s="69">
        <v>527</v>
      </c>
      <c r="K10" s="75">
        <v>-0.57400695235779731</v>
      </c>
      <c r="L10" s="75">
        <v>-0.51769223770811168</v>
      </c>
      <c r="M10" s="75">
        <v>-0.29220726182792589</v>
      </c>
    </row>
    <row r="11" spans="2:13" x14ac:dyDescent="0.2">
      <c r="B11" s="32" t="s">
        <v>40</v>
      </c>
      <c r="C11" s="27">
        <v>396</v>
      </c>
      <c r="D11" s="27">
        <v>399</v>
      </c>
      <c r="E11" s="27">
        <v>444</v>
      </c>
      <c r="F11" s="27">
        <v>465</v>
      </c>
      <c r="G11" s="27">
        <v>483</v>
      </c>
      <c r="H11" s="27">
        <v>476</v>
      </c>
      <c r="I11" s="27">
        <v>430</v>
      </c>
      <c r="J11" s="34">
        <v>565</v>
      </c>
      <c r="K11" s="38">
        <v>0.33002738486604954</v>
      </c>
      <c r="L11" s="38">
        <v>0.73872981660243475</v>
      </c>
      <c r="M11" s="38">
        <v>1.4317995257456362</v>
      </c>
    </row>
    <row r="12" spans="2:13" x14ac:dyDescent="0.2">
      <c r="B12" s="68" t="s">
        <v>21</v>
      </c>
      <c r="C12" s="66">
        <v>132</v>
      </c>
      <c r="D12" s="66">
        <v>150</v>
      </c>
      <c r="E12" s="66">
        <v>195</v>
      </c>
      <c r="F12" s="66">
        <v>229</v>
      </c>
      <c r="G12" s="66">
        <v>245</v>
      </c>
      <c r="H12" s="66">
        <v>259</v>
      </c>
      <c r="I12" s="66">
        <v>195</v>
      </c>
      <c r="J12" s="69">
        <v>283</v>
      </c>
      <c r="K12" s="75">
        <v>1.5730344974029364</v>
      </c>
      <c r="L12" s="75">
        <v>2.7327783010187678</v>
      </c>
      <c r="M12" s="75">
        <v>3.0975868662853401</v>
      </c>
    </row>
    <row r="13" spans="2:13" x14ac:dyDescent="0.2">
      <c r="B13" s="32" t="s">
        <v>44</v>
      </c>
      <c r="C13" s="27">
        <v>135</v>
      </c>
      <c r="D13" s="27">
        <v>124</v>
      </c>
      <c r="E13" s="27">
        <v>129</v>
      </c>
      <c r="F13" s="27">
        <v>124</v>
      </c>
      <c r="G13" s="27">
        <v>129</v>
      </c>
      <c r="H13" s="27">
        <v>111</v>
      </c>
      <c r="I13" s="27">
        <v>104</v>
      </c>
      <c r="J13" s="34">
        <v>150</v>
      </c>
      <c r="K13" s="38">
        <v>-1.0381095755875092</v>
      </c>
      <c r="L13" s="38">
        <v>-0.77992101785760992</v>
      </c>
      <c r="M13" s="38">
        <v>0.42233137857035086</v>
      </c>
    </row>
    <row r="14" spans="2:13" x14ac:dyDescent="0.2">
      <c r="B14" s="68" t="s">
        <v>22</v>
      </c>
      <c r="C14" s="66">
        <v>160</v>
      </c>
      <c r="D14" s="66">
        <v>143</v>
      </c>
      <c r="E14" s="66">
        <v>138</v>
      </c>
      <c r="F14" s="66">
        <v>128</v>
      </c>
      <c r="G14" s="66">
        <v>115</v>
      </c>
      <c r="H14" s="66">
        <v>102</v>
      </c>
      <c r="I14" s="66">
        <v>106</v>
      </c>
      <c r="J14" s="69">
        <v>108</v>
      </c>
      <c r="K14" s="75">
        <v>-1.6334509933279229</v>
      </c>
      <c r="L14" s="75">
        <v>-1.7846864261245821</v>
      </c>
      <c r="M14" s="75">
        <v>-1.5598762666647725</v>
      </c>
    </row>
    <row r="15" spans="2:13" x14ac:dyDescent="0.2">
      <c r="B15" s="32" t="s">
        <v>45</v>
      </c>
      <c r="C15" s="27">
        <v>682</v>
      </c>
      <c r="D15" s="27">
        <v>711</v>
      </c>
      <c r="E15" s="27">
        <v>696</v>
      </c>
      <c r="F15" s="27">
        <v>691</v>
      </c>
      <c r="G15" s="27">
        <v>677</v>
      </c>
      <c r="H15" s="27">
        <v>670</v>
      </c>
      <c r="I15" s="27">
        <v>576</v>
      </c>
      <c r="J15" s="34">
        <v>708</v>
      </c>
      <c r="K15" s="38">
        <v>-0.67341035009778061</v>
      </c>
      <c r="L15" s="38">
        <v>-7.0982577274480985E-2</v>
      </c>
      <c r="M15" s="38">
        <v>0.14976978648857386</v>
      </c>
    </row>
    <row r="16" spans="2:13" x14ac:dyDescent="0.2">
      <c r="B16" s="68" t="s">
        <v>46</v>
      </c>
      <c r="C16" s="66">
        <v>79</v>
      </c>
      <c r="D16" s="66">
        <v>87</v>
      </c>
      <c r="E16" s="66">
        <v>90</v>
      </c>
      <c r="F16" s="66">
        <v>100</v>
      </c>
      <c r="G16" s="66">
        <v>104</v>
      </c>
      <c r="H16" s="66">
        <v>109</v>
      </c>
      <c r="I16" s="66">
        <v>92</v>
      </c>
      <c r="J16" s="69">
        <v>113</v>
      </c>
      <c r="K16" s="75">
        <v>0.61122329096519046</v>
      </c>
      <c r="L16" s="75">
        <v>1.2959253830443718</v>
      </c>
      <c r="M16" s="75">
        <v>1.4420586390742729</v>
      </c>
    </row>
    <row r="17" spans="2:13" x14ac:dyDescent="0.2">
      <c r="B17" s="32" t="s">
        <v>25</v>
      </c>
      <c r="C17" s="27">
        <v>541</v>
      </c>
      <c r="D17" s="27">
        <v>547</v>
      </c>
      <c r="E17" s="27">
        <v>531</v>
      </c>
      <c r="F17" s="27">
        <v>512</v>
      </c>
      <c r="G17" s="27">
        <v>495</v>
      </c>
      <c r="H17" s="27">
        <v>480</v>
      </c>
      <c r="I17" s="27">
        <v>443</v>
      </c>
      <c r="J17" s="34">
        <v>515</v>
      </c>
      <c r="K17" s="38">
        <v>-0.79621134620869727</v>
      </c>
      <c r="L17" s="38">
        <v>-0.4773895562198871</v>
      </c>
      <c r="M17" s="38">
        <v>-0.19681557636904712</v>
      </c>
    </row>
    <row r="18" spans="2:13" x14ac:dyDescent="0.2">
      <c r="B18" s="68" t="s">
        <v>39</v>
      </c>
      <c r="C18" s="66">
        <v>399</v>
      </c>
      <c r="D18" s="66">
        <v>407</v>
      </c>
      <c r="E18" s="66">
        <v>372</v>
      </c>
      <c r="F18" s="66">
        <v>338</v>
      </c>
      <c r="G18" s="66">
        <v>292</v>
      </c>
      <c r="H18" s="66">
        <v>292</v>
      </c>
      <c r="I18" s="66">
        <v>265</v>
      </c>
      <c r="J18" s="69">
        <v>285</v>
      </c>
      <c r="K18" s="75">
        <v>-1.6236015289954886</v>
      </c>
      <c r="L18" s="75">
        <v>-1.2410649306219934</v>
      </c>
      <c r="M18" s="75">
        <v>-1.3368723576225983</v>
      </c>
    </row>
    <row r="19" spans="2:13" x14ac:dyDescent="0.2">
      <c r="B19" s="32" t="s">
        <v>29</v>
      </c>
      <c r="C19" s="27">
        <v>215</v>
      </c>
      <c r="D19" s="27">
        <v>221</v>
      </c>
      <c r="E19" s="27">
        <v>183</v>
      </c>
      <c r="F19" s="27">
        <v>156</v>
      </c>
      <c r="G19" s="27">
        <v>124</v>
      </c>
      <c r="H19" s="27">
        <v>112</v>
      </c>
      <c r="I19" s="27">
        <v>112</v>
      </c>
      <c r="J19" s="34">
        <v>126</v>
      </c>
      <c r="K19" s="38">
        <v>-2.5748277047078716</v>
      </c>
      <c r="L19" s="38">
        <v>-2.5748277047078716</v>
      </c>
      <c r="M19" s="38">
        <v>-2.1147434516400221</v>
      </c>
    </row>
    <row r="20" spans="2:13" x14ac:dyDescent="0.2">
      <c r="B20" s="32" t="s">
        <v>28</v>
      </c>
      <c r="C20" s="27">
        <v>41</v>
      </c>
      <c r="D20" s="27">
        <v>43</v>
      </c>
      <c r="E20" s="27">
        <v>43</v>
      </c>
      <c r="F20" s="27">
        <v>42</v>
      </c>
      <c r="G20" s="27">
        <v>40</v>
      </c>
      <c r="H20" s="27">
        <v>39</v>
      </c>
      <c r="I20" s="27">
        <v>39</v>
      </c>
      <c r="J20" s="34">
        <v>41</v>
      </c>
      <c r="K20" s="75">
        <v>-0.19984173227538538</v>
      </c>
      <c r="L20" s="75">
        <v>-0.19984173227538538</v>
      </c>
      <c r="M20" s="75">
        <v>0</v>
      </c>
    </row>
    <row r="21" spans="2:13" x14ac:dyDescent="0.2">
      <c r="B21" s="68" t="s">
        <v>30</v>
      </c>
      <c r="C21" s="66">
        <v>1412</v>
      </c>
      <c r="D21" s="66">
        <v>1356</v>
      </c>
      <c r="E21" s="66">
        <v>1469</v>
      </c>
      <c r="F21" s="66">
        <v>1563</v>
      </c>
      <c r="G21" s="66">
        <v>1658</v>
      </c>
      <c r="H21" s="66">
        <v>1690</v>
      </c>
      <c r="I21" s="66">
        <v>1740</v>
      </c>
      <c r="J21" s="69">
        <v>1639</v>
      </c>
      <c r="K21" s="38">
        <v>0.83901203851155515</v>
      </c>
      <c r="L21" s="38">
        <v>0.72147574479637377</v>
      </c>
      <c r="M21" s="38">
        <v>0.5980981498354021</v>
      </c>
    </row>
    <row r="22" spans="2:13" x14ac:dyDescent="0.2">
      <c r="B22" s="32" t="s">
        <v>31</v>
      </c>
      <c r="C22" s="27">
        <v>183</v>
      </c>
      <c r="D22" s="27">
        <v>180</v>
      </c>
      <c r="E22" s="27">
        <v>181</v>
      </c>
      <c r="F22" s="27">
        <v>191</v>
      </c>
      <c r="G22" s="27">
        <v>222</v>
      </c>
      <c r="H22" s="27">
        <v>260</v>
      </c>
      <c r="I22" s="27">
        <v>290</v>
      </c>
      <c r="J22" s="34">
        <v>270</v>
      </c>
      <c r="K22" s="75">
        <v>1.8586407217164425</v>
      </c>
      <c r="L22" s="75">
        <v>1.4146953400926865</v>
      </c>
      <c r="M22" s="75">
        <v>1.5679079114264249</v>
      </c>
    </row>
    <row r="23" spans="2:13" x14ac:dyDescent="0.2">
      <c r="B23" s="68" t="s">
        <v>54</v>
      </c>
      <c r="C23" s="66">
        <v>197</v>
      </c>
      <c r="D23" s="66">
        <v>182</v>
      </c>
      <c r="E23" s="66">
        <v>257</v>
      </c>
      <c r="F23" s="66">
        <v>274</v>
      </c>
      <c r="G23" s="66">
        <v>315</v>
      </c>
      <c r="H23" s="66">
        <v>330</v>
      </c>
      <c r="I23" s="66">
        <v>340</v>
      </c>
      <c r="J23" s="69">
        <v>296</v>
      </c>
      <c r="K23" s="38">
        <v>2.2069686192097038</v>
      </c>
      <c r="L23" s="38">
        <v>2.0849942249322684</v>
      </c>
      <c r="M23" s="38">
        <v>1.6419572555597339</v>
      </c>
    </row>
    <row r="24" spans="2:13" x14ac:dyDescent="0.2">
      <c r="B24" s="32" t="s">
        <v>50</v>
      </c>
      <c r="C24" s="27">
        <v>569</v>
      </c>
      <c r="D24" s="27">
        <v>581</v>
      </c>
      <c r="E24" s="27">
        <v>594</v>
      </c>
      <c r="F24" s="27">
        <v>644</v>
      </c>
      <c r="G24" s="27">
        <v>672</v>
      </c>
      <c r="H24" s="27">
        <v>642</v>
      </c>
      <c r="I24" s="27">
        <v>645</v>
      </c>
      <c r="J24" s="34">
        <v>601</v>
      </c>
      <c r="K24" s="75">
        <v>0.5027390437962298</v>
      </c>
      <c r="L24" s="75">
        <v>0.48399898771458449</v>
      </c>
      <c r="M24" s="75">
        <v>0.21909767057288754</v>
      </c>
    </row>
    <row r="25" spans="2:13" x14ac:dyDescent="0.2">
      <c r="B25" s="68" t="s">
        <v>32</v>
      </c>
      <c r="C25" s="66">
        <v>398</v>
      </c>
      <c r="D25" s="66">
        <v>388</v>
      </c>
      <c r="E25" s="66">
        <v>430</v>
      </c>
      <c r="F25" s="66">
        <v>436</v>
      </c>
      <c r="G25" s="66">
        <v>433</v>
      </c>
      <c r="H25" s="66">
        <v>457</v>
      </c>
      <c r="I25" s="66">
        <v>378</v>
      </c>
      <c r="J25" s="69">
        <v>476</v>
      </c>
      <c r="K25" s="38">
        <v>-0.20601872815319</v>
      </c>
      <c r="L25" s="38">
        <v>0.55445699701659468</v>
      </c>
      <c r="M25" s="38">
        <v>0.71843182294712982</v>
      </c>
    </row>
    <row r="26" spans="2:13" x14ac:dyDescent="0.2">
      <c r="B26" s="18" t="s">
        <v>55</v>
      </c>
      <c r="C26" s="30">
        <v>20</v>
      </c>
      <c r="D26" s="30">
        <v>24</v>
      </c>
      <c r="E26" s="30">
        <v>44</v>
      </c>
      <c r="F26" s="30">
        <v>46</v>
      </c>
      <c r="G26" s="30">
        <v>50</v>
      </c>
      <c r="H26" s="30">
        <v>50</v>
      </c>
      <c r="I26" s="30">
        <v>14</v>
      </c>
      <c r="J26" s="30">
        <v>66</v>
      </c>
      <c r="K26" s="75">
        <v>-1.4165706424945634</v>
      </c>
      <c r="L26" s="75">
        <v>3.7331581929147983</v>
      </c>
      <c r="M26" s="75">
        <v>4.8915631614597999</v>
      </c>
    </row>
    <row r="27" spans="2:13" x14ac:dyDescent="0.2">
      <c r="B27" s="58" t="s">
        <v>56</v>
      </c>
      <c r="C27" s="77">
        <v>89</v>
      </c>
      <c r="D27" s="77">
        <v>84</v>
      </c>
      <c r="E27" s="77">
        <v>73</v>
      </c>
      <c r="F27" s="77">
        <v>75</v>
      </c>
      <c r="G27" s="77">
        <v>65</v>
      </c>
      <c r="H27" s="77">
        <v>80</v>
      </c>
      <c r="I27" s="77">
        <v>66</v>
      </c>
      <c r="J27" s="77">
        <v>68</v>
      </c>
      <c r="K27" s="38">
        <v>-1.1888037324003231</v>
      </c>
      <c r="L27" s="38">
        <v>-0.42553098047414251</v>
      </c>
      <c r="M27" s="38">
        <v>-1.0707409759288522</v>
      </c>
    </row>
    <row r="28" spans="2:13" x14ac:dyDescent="0.2">
      <c r="B28" s="18" t="s">
        <v>57</v>
      </c>
      <c r="C28" s="30">
        <v>113</v>
      </c>
      <c r="D28" s="30">
        <v>115</v>
      </c>
      <c r="E28" s="30">
        <v>119</v>
      </c>
      <c r="F28" s="30">
        <v>123</v>
      </c>
      <c r="G28" s="30">
        <v>130</v>
      </c>
      <c r="H28" s="30">
        <v>139</v>
      </c>
      <c r="I28" s="30">
        <v>109</v>
      </c>
      <c r="J28" s="30">
        <v>139</v>
      </c>
      <c r="K28" s="75">
        <v>-0.14405588568526806</v>
      </c>
      <c r="L28" s="75">
        <v>0.83178472289759942</v>
      </c>
      <c r="M28" s="75">
        <v>0.83178472289759942</v>
      </c>
    </row>
    <row r="29" spans="2:13" x14ac:dyDescent="0.2">
      <c r="B29" s="58" t="s">
        <v>33</v>
      </c>
      <c r="C29" s="77">
        <v>4361</v>
      </c>
      <c r="D29" s="77">
        <v>4382</v>
      </c>
      <c r="E29" s="77">
        <v>4499</v>
      </c>
      <c r="F29" s="77">
        <v>4581</v>
      </c>
      <c r="G29" s="77">
        <v>4644</v>
      </c>
      <c r="H29" s="77">
        <v>4688</v>
      </c>
      <c r="I29" s="77">
        <v>4474</v>
      </c>
      <c r="J29" s="77">
        <v>4841</v>
      </c>
      <c r="K29" s="38">
        <v>0.10237826763648261</v>
      </c>
      <c r="L29" s="38">
        <v>0.28963729430275809</v>
      </c>
      <c r="M29" s="38">
        <v>0.41855318571506483</v>
      </c>
    </row>
  </sheetData>
  <mergeCells count="4">
    <mergeCell ref="B5:B6"/>
    <mergeCell ref="K5:M5"/>
    <mergeCell ref="D5:H5"/>
    <mergeCell ref="C5:C6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3"/>
  <sheetViews>
    <sheetView workbookViewId="0"/>
  </sheetViews>
  <sheetFormatPr defaultRowHeight="12.75" x14ac:dyDescent="0.2"/>
  <cols>
    <col min="1" max="1" width="9.140625" style="19"/>
    <col min="2" max="2" width="26.5703125" style="19" customWidth="1"/>
    <col min="3" max="13" width="11" style="51" customWidth="1"/>
    <col min="14" max="16384" width="9.140625" style="19"/>
  </cols>
  <sheetData>
    <row r="1" spans="2:13" ht="15" customHeight="1" x14ac:dyDescent="0.25">
      <c r="B1" s="81" t="s">
        <v>151</v>
      </c>
      <c r="G1" s="3"/>
    </row>
    <row r="3" spans="2:13" x14ac:dyDescent="0.2">
      <c r="B3" s="19" t="s">
        <v>77</v>
      </c>
    </row>
    <row r="5" spans="2:13" ht="25.5" x14ac:dyDescent="0.2">
      <c r="B5" s="95"/>
      <c r="C5" s="88">
        <v>2015</v>
      </c>
      <c r="D5" s="90" t="s">
        <v>14</v>
      </c>
      <c r="E5" s="91"/>
      <c r="F5" s="91"/>
      <c r="G5" s="91"/>
      <c r="H5" s="92"/>
      <c r="I5" s="13" t="s">
        <v>15</v>
      </c>
      <c r="J5" s="13" t="s">
        <v>16</v>
      </c>
      <c r="K5" s="90" t="s">
        <v>59</v>
      </c>
      <c r="L5" s="91"/>
      <c r="M5" s="92"/>
    </row>
    <row r="6" spans="2:13" ht="25.5" x14ac:dyDescent="0.2">
      <c r="B6" s="96"/>
      <c r="C6" s="89"/>
      <c r="D6" s="13">
        <v>2020</v>
      </c>
      <c r="E6" s="13">
        <v>2025</v>
      </c>
      <c r="F6" s="13">
        <v>2030</v>
      </c>
      <c r="G6" s="13">
        <v>2035</v>
      </c>
      <c r="H6" s="13">
        <v>2040</v>
      </c>
      <c r="I6" s="13">
        <v>2040</v>
      </c>
      <c r="J6" s="13">
        <v>2040</v>
      </c>
      <c r="K6" s="13" t="s">
        <v>15</v>
      </c>
      <c r="L6" s="13" t="s">
        <v>58</v>
      </c>
      <c r="M6" s="13" t="s">
        <v>16</v>
      </c>
    </row>
    <row r="7" spans="2:13" x14ac:dyDescent="0.2">
      <c r="B7" s="68" t="s">
        <v>19</v>
      </c>
      <c r="C7" s="70">
        <v>958</v>
      </c>
      <c r="D7" s="70">
        <v>994</v>
      </c>
      <c r="E7" s="70">
        <v>1030</v>
      </c>
      <c r="F7" s="70">
        <v>1076</v>
      </c>
      <c r="G7" s="70">
        <v>1116</v>
      </c>
      <c r="H7" s="70">
        <v>1137</v>
      </c>
      <c r="I7" s="70">
        <v>1038</v>
      </c>
      <c r="J7" s="70">
        <v>1229</v>
      </c>
      <c r="K7" s="71">
        <v>0.3</v>
      </c>
      <c r="L7" s="71">
        <v>0.7</v>
      </c>
      <c r="M7" s="71">
        <v>1</v>
      </c>
    </row>
    <row r="8" spans="2:13" x14ac:dyDescent="0.2">
      <c r="B8" s="32" t="s">
        <v>42</v>
      </c>
      <c r="C8" s="28">
        <v>102</v>
      </c>
      <c r="D8" s="28">
        <v>119</v>
      </c>
      <c r="E8" s="28">
        <v>123</v>
      </c>
      <c r="F8" s="28">
        <v>134</v>
      </c>
      <c r="G8" s="28">
        <v>141</v>
      </c>
      <c r="H8" s="28">
        <v>143</v>
      </c>
      <c r="I8" s="28">
        <v>130</v>
      </c>
      <c r="J8" s="28">
        <v>146</v>
      </c>
      <c r="K8" s="52">
        <v>0.9</v>
      </c>
      <c r="L8" s="52">
        <v>1.3</v>
      </c>
      <c r="M8" s="52">
        <v>1.4</v>
      </c>
    </row>
    <row r="9" spans="2:13" x14ac:dyDescent="0.2">
      <c r="B9" s="68" t="s">
        <v>43</v>
      </c>
      <c r="C9" s="70">
        <v>78</v>
      </c>
      <c r="D9" s="70">
        <v>81</v>
      </c>
      <c r="E9" s="70">
        <v>94</v>
      </c>
      <c r="F9" s="70">
        <v>101</v>
      </c>
      <c r="G9" s="70">
        <v>110</v>
      </c>
      <c r="H9" s="70">
        <v>121</v>
      </c>
      <c r="I9" s="70">
        <v>104</v>
      </c>
      <c r="J9" s="70">
        <v>126</v>
      </c>
      <c r="K9" s="71">
        <v>1.2</v>
      </c>
      <c r="L9" s="71">
        <v>1.8</v>
      </c>
      <c r="M9" s="71">
        <v>2</v>
      </c>
    </row>
    <row r="10" spans="2:13" x14ac:dyDescent="0.2">
      <c r="B10" s="32" t="s">
        <v>20</v>
      </c>
      <c r="C10" s="28">
        <v>778</v>
      </c>
      <c r="D10" s="28">
        <v>794</v>
      </c>
      <c r="E10" s="28">
        <v>813</v>
      </c>
      <c r="F10" s="28">
        <v>841</v>
      </c>
      <c r="G10" s="28">
        <v>865</v>
      </c>
      <c r="H10" s="28">
        <v>873</v>
      </c>
      <c r="I10" s="28">
        <v>805</v>
      </c>
      <c r="J10" s="28">
        <v>957</v>
      </c>
      <c r="K10" s="52">
        <v>0.1</v>
      </c>
      <c r="L10" s="52">
        <v>0.5</v>
      </c>
      <c r="M10" s="52">
        <v>0.8</v>
      </c>
    </row>
    <row r="11" spans="2:13" x14ac:dyDescent="0.2">
      <c r="B11" s="68" t="s">
        <v>40</v>
      </c>
      <c r="C11" s="70">
        <v>170</v>
      </c>
      <c r="D11" s="70">
        <v>175</v>
      </c>
      <c r="E11" s="70">
        <v>202</v>
      </c>
      <c r="F11" s="70">
        <v>233</v>
      </c>
      <c r="G11" s="70">
        <v>264</v>
      </c>
      <c r="H11" s="70">
        <v>294</v>
      </c>
      <c r="I11" s="70">
        <v>266</v>
      </c>
      <c r="J11" s="70">
        <v>320</v>
      </c>
      <c r="K11" s="71">
        <v>1.8</v>
      </c>
      <c r="L11" s="71">
        <v>2.2000000000000002</v>
      </c>
      <c r="M11" s="71">
        <v>2.6</v>
      </c>
    </row>
    <row r="12" spans="2:13" x14ac:dyDescent="0.2">
      <c r="B12" s="32" t="s">
        <v>21</v>
      </c>
      <c r="C12" s="28">
        <v>40</v>
      </c>
      <c r="D12" s="28">
        <v>36</v>
      </c>
      <c r="E12" s="28">
        <v>44</v>
      </c>
      <c r="F12" s="28">
        <v>58</v>
      </c>
      <c r="G12" s="28">
        <v>71</v>
      </c>
      <c r="H12" s="28">
        <v>85</v>
      </c>
      <c r="I12" s="28">
        <v>77</v>
      </c>
      <c r="J12" s="28">
        <v>87</v>
      </c>
      <c r="K12" s="52">
        <v>2.7</v>
      </c>
      <c r="L12" s="52">
        <v>3.1</v>
      </c>
      <c r="M12" s="52">
        <v>3.2</v>
      </c>
    </row>
    <row r="13" spans="2:13" x14ac:dyDescent="0.2">
      <c r="B13" s="68" t="s">
        <v>22</v>
      </c>
      <c r="C13" s="70">
        <v>495</v>
      </c>
      <c r="D13" s="70">
        <v>508</v>
      </c>
      <c r="E13" s="70">
        <v>529</v>
      </c>
      <c r="F13" s="70">
        <v>512</v>
      </c>
      <c r="G13" s="70">
        <v>510</v>
      </c>
      <c r="H13" s="70">
        <v>502</v>
      </c>
      <c r="I13" s="70">
        <v>437</v>
      </c>
      <c r="J13" s="70">
        <v>549</v>
      </c>
      <c r="K13" s="71">
        <v>-0.5</v>
      </c>
      <c r="L13" s="71">
        <v>0.1</v>
      </c>
      <c r="M13" s="71">
        <v>0.4</v>
      </c>
    </row>
    <row r="14" spans="2:13" x14ac:dyDescent="0.2">
      <c r="B14" s="32" t="s">
        <v>23</v>
      </c>
      <c r="C14" s="28">
        <v>435</v>
      </c>
      <c r="D14" s="28">
        <v>422</v>
      </c>
      <c r="E14" s="28">
        <v>427</v>
      </c>
      <c r="F14" s="28">
        <v>401</v>
      </c>
      <c r="G14" s="28">
        <v>381</v>
      </c>
      <c r="H14" s="28">
        <v>364</v>
      </c>
      <c r="I14" s="28">
        <v>324</v>
      </c>
      <c r="J14" s="28">
        <v>408</v>
      </c>
      <c r="K14" s="52">
        <v>-1.2</v>
      </c>
      <c r="L14" s="52">
        <v>-0.7</v>
      </c>
      <c r="M14" s="52">
        <v>-0.3</v>
      </c>
    </row>
    <row r="15" spans="2:13" x14ac:dyDescent="0.2">
      <c r="B15" s="68" t="s">
        <v>60</v>
      </c>
      <c r="C15" s="70">
        <v>72</v>
      </c>
      <c r="D15" s="70">
        <v>79</v>
      </c>
      <c r="E15" s="70">
        <v>80</v>
      </c>
      <c r="F15" s="70">
        <v>81</v>
      </c>
      <c r="G15" s="70">
        <v>80</v>
      </c>
      <c r="H15" s="70">
        <v>78</v>
      </c>
      <c r="I15" s="70">
        <v>68</v>
      </c>
      <c r="J15" s="70">
        <v>86</v>
      </c>
      <c r="K15" s="71">
        <v>-0.2</v>
      </c>
      <c r="L15" s="71">
        <v>0.3</v>
      </c>
      <c r="M15" s="71">
        <v>0.7</v>
      </c>
    </row>
    <row r="16" spans="2:13" x14ac:dyDescent="0.2">
      <c r="B16" s="32" t="s">
        <v>61</v>
      </c>
      <c r="C16" s="28">
        <v>81</v>
      </c>
      <c r="D16" s="28">
        <v>78</v>
      </c>
      <c r="E16" s="28">
        <v>87</v>
      </c>
      <c r="F16" s="28">
        <v>94</v>
      </c>
      <c r="G16" s="28">
        <v>84</v>
      </c>
      <c r="H16" s="28">
        <v>75</v>
      </c>
      <c r="I16" s="28">
        <v>65</v>
      </c>
      <c r="J16" s="28">
        <v>85</v>
      </c>
      <c r="K16" s="52">
        <v>-0.9</v>
      </c>
      <c r="L16" s="52">
        <v>-0.3</v>
      </c>
      <c r="M16" s="52">
        <v>0.2</v>
      </c>
    </row>
    <row r="17" spans="2:13" x14ac:dyDescent="0.2">
      <c r="B17" s="68" t="s">
        <v>62</v>
      </c>
      <c r="C17" s="70">
        <v>68</v>
      </c>
      <c r="D17" s="70">
        <v>58</v>
      </c>
      <c r="E17" s="70">
        <v>51</v>
      </c>
      <c r="F17" s="70">
        <v>45</v>
      </c>
      <c r="G17" s="70">
        <v>42</v>
      </c>
      <c r="H17" s="70">
        <v>40</v>
      </c>
      <c r="I17" s="70">
        <v>31</v>
      </c>
      <c r="J17" s="70">
        <v>45</v>
      </c>
      <c r="K17" s="71">
        <v>-3</v>
      </c>
      <c r="L17" s="71">
        <v>-2.1</v>
      </c>
      <c r="M17" s="71">
        <v>-1.6</v>
      </c>
    </row>
    <row r="18" spans="2:13" x14ac:dyDescent="0.2">
      <c r="B18" s="32" t="s">
        <v>63</v>
      </c>
      <c r="C18" s="28">
        <v>39</v>
      </c>
      <c r="D18" s="28">
        <v>32</v>
      </c>
      <c r="E18" s="28">
        <v>30</v>
      </c>
      <c r="F18" s="28">
        <v>25</v>
      </c>
      <c r="G18" s="28">
        <v>28</v>
      </c>
      <c r="H18" s="28">
        <v>32</v>
      </c>
      <c r="I18" s="28">
        <v>21</v>
      </c>
      <c r="J18" s="28">
        <v>32</v>
      </c>
      <c r="K18" s="52">
        <v>-2.5</v>
      </c>
      <c r="L18" s="52">
        <v>-0.8</v>
      </c>
      <c r="M18" s="52">
        <v>-0.8</v>
      </c>
    </row>
    <row r="19" spans="2:13" x14ac:dyDescent="0.2">
      <c r="B19" s="68" t="s">
        <v>64</v>
      </c>
      <c r="C19" s="70">
        <v>48</v>
      </c>
      <c r="D19" s="70">
        <v>67</v>
      </c>
      <c r="E19" s="70">
        <v>79</v>
      </c>
      <c r="F19" s="70">
        <v>84</v>
      </c>
      <c r="G19" s="70">
        <v>97</v>
      </c>
      <c r="H19" s="70">
        <v>105</v>
      </c>
      <c r="I19" s="70">
        <v>89</v>
      </c>
      <c r="J19" s="70">
        <v>112</v>
      </c>
      <c r="K19" s="71">
        <v>2.5</v>
      </c>
      <c r="L19" s="71">
        <v>3.2</v>
      </c>
      <c r="M19" s="71">
        <v>3.5</v>
      </c>
    </row>
    <row r="20" spans="2:13" x14ac:dyDescent="0.2">
      <c r="B20" s="32" t="s">
        <v>24</v>
      </c>
      <c r="C20" s="28">
        <v>636</v>
      </c>
      <c r="D20" s="28">
        <v>624</v>
      </c>
      <c r="E20" s="28">
        <v>656</v>
      </c>
      <c r="F20" s="28">
        <v>679</v>
      </c>
      <c r="G20" s="28">
        <v>699</v>
      </c>
      <c r="H20" s="28">
        <v>717</v>
      </c>
      <c r="I20" s="28">
        <v>679</v>
      </c>
      <c r="J20" s="28">
        <v>738</v>
      </c>
      <c r="K20" s="52">
        <v>0.3</v>
      </c>
      <c r="L20" s="52">
        <v>0.5</v>
      </c>
      <c r="M20" s="52">
        <v>0.6</v>
      </c>
    </row>
    <row r="21" spans="2:13" x14ac:dyDescent="0.2">
      <c r="B21" s="68" t="s">
        <v>25</v>
      </c>
      <c r="C21" s="70">
        <v>452</v>
      </c>
      <c r="D21" s="70">
        <v>454</v>
      </c>
      <c r="E21" s="70">
        <v>483</v>
      </c>
      <c r="F21" s="70">
        <v>502</v>
      </c>
      <c r="G21" s="70">
        <v>512</v>
      </c>
      <c r="H21" s="70">
        <v>516</v>
      </c>
      <c r="I21" s="70">
        <v>491</v>
      </c>
      <c r="J21" s="70">
        <v>534</v>
      </c>
      <c r="K21" s="71">
        <v>0.3</v>
      </c>
      <c r="L21" s="71">
        <v>0.5</v>
      </c>
      <c r="M21" s="71">
        <v>0.7</v>
      </c>
    </row>
    <row r="22" spans="2:13" x14ac:dyDescent="0.2">
      <c r="B22" s="32" t="s">
        <v>26</v>
      </c>
      <c r="C22" s="28">
        <v>211</v>
      </c>
      <c r="D22" s="28">
        <v>193</v>
      </c>
      <c r="E22" s="28">
        <v>191</v>
      </c>
      <c r="F22" s="28">
        <v>199</v>
      </c>
      <c r="G22" s="28">
        <v>196</v>
      </c>
      <c r="H22" s="28">
        <v>189</v>
      </c>
      <c r="I22" s="28">
        <v>192</v>
      </c>
      <c r="J22" s="28">
        <v>194</v>
      </c>
      <c r="K22" s="52">
        <v>-0.4</v>
      </c>
      <c r="L22" s="52">
        <v>-0.5</v>
      </c>
      <c r="M22" s="52">
        <v>-0.3</v>
      </c>
    </row>
    <row r="23" spans="2:13" x14ac:dyDescent="0.2">
      <c r="B23" s="68" t="s">
        <v>49</v>
      </c>
      <c r="C23" s="70">
        <v>44</v>
      </c>
      <c r="D23" s="70">
        <v>47</v>
      </c>
      <c r="E23" s="70">
        <v>45</v>
      </c>
      <c r="F23" s="70">
        <v>47</v>
      </c>
      <c r="G23" s="70">
        <v>45</v>
      </c>
      <c r="H23" s="70">
        <v>47</v>
      </c>
      <c r="I23" s="70">
        <v>43</v>
      </c>
      <c r="J23" s="70">
        <v>57</v>
      </c>
      <c r="K23" s="71">
        <v>-0.1</v>
      </c>
      <c r="L23" s="71">
        <v>0.3</v>
      </c>
      <c r="M23" s="71">
        <v>1.1000000000000001</v>
      </c>
    </row>
    <row r="24" spans="2:13" x14ac:dyDescent="0.2">
      <c r="B24" s="32" t="s">
        <v>27</v>
      </c>
      <c r="C24" s="28">
        <v>124</v>
      </c>
      <c r="D24" s="28">
        <v>96</v>
      </c>
      <c r="E24" s="28">
        <v>94</v>
      </c>
      <c r="F24" s="28">
        <v>100</v>
      </c>
      <c r="G24" s="28">
        <v>101</v>
      </c>
      <c r="H24" s="28">
        <v>94</v>
      </c>
      <c r="I24" s="28">
        <v>106</v>
      </c>
      <c r="J24" s="28">
        <v>91</v>
      </c>
      <c r="K24" s="52">
        <v>-0.6</v>
      </c>
      <c r="L24" s="52">
        <v>-1.1000000000000001</v>
      </c>
      <c r="M24" s="52">
        <v>-1.2</v>
      </c>
    </row>
    <row r="25" spans="2:13" x14ac:dyDescent="0.2">
      <c r="B25" s="68" t="s">
        <v>39</v>
      </c>
      <c r="C25" s="70">
        <v>494</v>
      </c>
      <c r="D25" s="70">
        <v>679</v>
      </c>
      <c r="E25" s="70">
        <v>853</v>
      </c>
      <c r="F25" s="70">
        <v>999</v>
      </c>
      <c r="G25" s="70">
        <v>1116</v>
      </c>
      <c r="H25" s="70">
        <v>1225</v>
      </c>
      <c r="I25" s="70">
        <v>1106</v>
      </c>
      <c r="J25" s="70">
        <v>1358</v>
      </c>
      <c r="K25" s="71">
        <v>3.3</v>
      </c>
      <c r="L25" s="71">
        <v>3.7</v>
      </c>
      <c r="M25" s="71">
        <v>4.0999999999999996</v>
      </c>
    </row>
    <row r="26" spans="2:13" x14ac:dyDescent="0.2">
      <c r="B26" s="32" t="s">
        <v>28</v>
      </c>
      <c r="C26" s="28">
        <v>50</v>
      </c>
      <c r="D26" s="28">
        <v>74</v>
      </c>
      <c r="E26" s="28">
        <v>102</v>
      </c>
      <c r="F26" s="28">
        <v>133</v>
      </c>
      <c r="G26" s="28">
        <v>163</v>
      </c>
      <c r="H26" s="28">
        <v>192</v>
      </c>
      <c r="I26" s="28">
        <v>174</v>
      </c>
      <c r="J26" s="28">
        <v>212</v>
      </c>
      <c r="K26" s="52">
        <v>5.0999999999999996</v>
      </c>
      <c r="L26" s="52">
        <v>5.6</v>
      </c>
      <c r="M26" s="52">
        <v>6</v>
      </c>
    </row>
    <row r="27" spans="2:13" x14ac:dyDescent="0.2">
      <c r="B27" s="68" t="s">
        <v>65</v>
      </c>
      <c r="C27" s="70">
        <v>45</v>
      </c>
      <c r="D27" s="70">
        <v>55</v>
      </c>
      <c r="E27" s="70">
        <v>64</v>
      </c>
      <c r="F27" s="70">
        <v>71</v>
      </c>
      <c r="G27" s="70">
        <v>76</v>
      </c>
      <c r="H27" s="70">
        <v>81</v>
      </c>
      <c r="I27" s="70">
        <v>77</v>
      </c>
      <c r="J27" s="70">
        <v>87</v>
      </c>
      <c r="K27" s="71">
        <v>2.2000000000000002</v>
      </c>
      <c r="L27" s="71">
        <v>2.4</v>
      </c>
      <c r="M27" s="71">
        <v>2.7</v>
      </c>
    </row>
    <row r="28" spans="2:13" x14ac:dyDescent="0.2">
      <c r="B28" s="32" t="s">
        <v>29</v>
      </c>
      <c r="C28" s="28">
        <v>211</v>
      </c>
      <c r="D28" s="28">
        <v>324</v>
      </c>
      <c r="E28" s="28">
        <v>428</v>
      </c>
      <c r="F28" s="28">
        <v>502</v>
      </c>
      <c r="G28" s="28">
        <v>542</v>
      </c>
      <c r="H28" s="28">
        <v>566</v>
      </c>
      <c r="I28" s="28">
        <v>497</v>
      </c>
      <c r="J28" s="28">
        <v>646</v>
      </c>
      <c r="K28" s="52">
        <v>3.5</v>
      </c>
      <c r="L28" s="52">
        <v>4</v>
      </c>
      <c r="M28" s="52">
        <v>4.5999999999999996</v>
      </c>
    </row>
    <row r="29" spans="2:13" x14ac:dyDescent="0.2">
      <c r="B29" s="58" t="s">
        <v>66</v>
      </c>
      <c r="C29" s="72">
        <v>42</v>
      </c>
      <c r="D29" s="72">
        <v>56</v>
      </c>
      <c r="E29" s="72">
        <v>63</v>
      </c>
      <c r="F29" s="72">
        <v>73</v>
      </c>
      <c r="G29" s="72">
        <v>84</v>
      </c>
      <c r="H29" s="72">
        <v>99</v>
      </c>
      <c r="I29" s="72">
        <v>97</v>
      </c>
      <c r="J29" s="72">
        <v>102</v>
      </c>
      <c r="K29" s="73">
        <v>3.4</v>
      </c>
      <c r="L29" s="73">
        <v>3.5</v>
      </c>
      <c r="M29" s="73">
        <v>3.6</v>
      </c>
    </row>
    <row r="30" spans="2:13" x14ac:dyDescent="0.2">
      <c r="B30" s="18" t="s">
        <v>30</v>
      </c>
      <c r="C30" s="31">
        <v>470</v>
      </c>
      <c r="D30" s="31">
        <v>534</v>
      </c>
      <c r="E30" s="31">
        <v>595</v>
      </c>
      <c r="F30" s="31">
        <v>643</v>
      </c>
      <c r="G30" s="31">
        <v>686</v>
      </c>
      <c r="H30" s="31">
        <v>726</v>
      </c>
      <c r="I30" s="31">
        <v>676</v>
      </c>
      <c r="J30" s="31">
        <v>742</v>
      </c>
      <c r="K30" s="53">
        <v>1.5</v>
      </c>
      <c r="L30" s="53">
        <v>1.8</v>
      </c>
      <c r="M30" s="53">
        <v>1.8</v>
      </c>
    </row>
    <row r="31" spans="2:13" x14ac:dyDescent="0.2">
      <c r="B31" s="58" t="s">
        <v>31</v>
      </c>
      <c r="C31" s="70">
        <v>183</v>
      </c>
      <c r="D31" s="72">
        <v>204</v>
      </c>
      <c r="E31" s="72">
        <v>239</v>
      </c>
      <c r="F31" s="72">
        <v>272</v>
      </c>
      <c r="G31" s="72">
        <v>301</v>
      </c>
      <c r="H31" s="72">
        <v>333</v>
      </c>
      <c r="I31" s="72">
        <v>306</v>
      </c>
      <c r="J31" s="72">
        <v>337</v>
      </c>
      <c r="K31" s="73">
        <v>2.1</v>
      </c>
      <c r="L31" s="73">
        <v>2.4</v>
      </c>
      <c r="M31" s="73">
        <v>2.5</v>
      </c>
    </row>
    <row r="32" spans="2:13" x14ac:dyDescent="0.2">
      <c r="B32" s="18" t="s">
        <v>50</v>
      </c>
      <c r="C32" s="28">
        <v>90</v>
      </c>
      <c r="D32" s="31">
        <v>109</v>
      </c>
      <c r="E32" s="31">
        <v>117</v>
      </c>
      <c r="F32" s="31">
        <v>121</v>
      </c>
      <c r="G32" s="31">
        <v>127</v>
      </c>
      <c r="H32" s="31">
        <v>130</v>
      </c>
      <c r="I32" s="31">
        <v>128</v>
      </c>
      <c r="J32" s="31">
        <v>133</v>
      </c>
      <c r="K32" s="53">
        <v>1.4</v>
      </c>
      <c r="L32" s="53">
        <v>1.5</v>
      </c>
      <c r="M32" s="53">
        <v>1.6</v>
      </c>
    </row>
    <row r="33" spans="2:13" x14ac:dyDescent="0.2">
      <c r="B33" s="58" t="s">
        <v>32</v>
      </c>
      <c r="C33" s="70">
        <v>128</v>
      </c>
      <c r="D33" s="72">
        <v>152</v>
      </c>
      <c r="E33" s="72">
        <v>176</v>
      </c>
      <c r="F33" s="72">
        <v>199</v>
      </c>
      <c r="G33" s="72">
        <v>223</v>
      </c>
      <c r="H33" s="72">
        <v>247</v>
      </c>
      <c r="I33" s="72">
        <v>230</v>
      </c>
      <c r="J33" s="72">
        <v>283</v>
      </c>
      <c r="K33" s="73">
        <v>2.4</v>
      </c>
      <c r="L33" s="73">
        <v>2.7</v>
      </c>
      <c r="M33" s="73">
        <v>3.2</v>
      </c>
    </row>
    <row r="34" spans="2:13" x14ac:dyDescent="0.2">
      <c r="B34" s="18" t="s">
        <v>33</v>
      </c>
      <c r="C34" s="28">
        <v>3562</v>
      </c>
      <c r="D34" s="31">
        <v>3860</v>
      </c>
      <c r="E34" s="31">
        <v>4231</v>
      </c>
      <c r="F34" s="31">
        <v>4541</v>
      </c>
      <c r="G34" s="31">
        <v>4809</v>
      </c>
      <c r="H34" s="31">
        <v>5037</v>
      </c>
      <c r="I34" s="31">
        <v>4625</v>
      </c>
      <c r="J34" s="31">
        <v>5414</v>
      </c>
      <c r="K34" s="53">
        <v>1.1000000000000001</v>
      </c>
      <c r="L34" s="53">
        <v>1.4</v>
      </c>
      <c r="M34" s="53">
        <v>1.7</v>
      </c>
    </row>
    <row r="35" spans="2:13" x14ac:dyDescent="0.2">
      <c r="B35" s="58" t="s">
        <v>34</v>
      </c>
      <c r="C35" s="70">
        <v>1654</v>
      </c>
      <c r="D35" s="72">
        <v>1680</v>
      </c>
      <c r="E35" s="72">
        <v>1741</v>
      </c>
      <c r="F35" s="72">
        <v>1784</v>
      </c>
      <c r="G35" s="72">
        <v>1819</v>
      </c>
      <c r="H35" s="72">
        <v>1825</v>
      </c>
      <c r="I35" s="72">
        <v>1660</v>
      </c>
      <c r="J35" s="72">
        <v>1977</v>
      </c>
      <c r="K35" s="73">
        <v>0</v>
      </c>
      <c r="L35" s="73">
        <v>0.4</v>
      </c>
      <c r="M35" s="73">
        <v>0.7</v>
      </c>
    </row>
    <row r="36" spans="2:13" x14ac:dyDescent="0.2">
      <c r="B36" s="18" t="s">
        <v>35</v>
      </c>
      <c r="C36" s="28">
        <v>1908</v>
      </c>
      <c r="D36" s="31">
        <v>2179</v>
      </c>
      <c r="E36" s="31">
        <v>2491</v>
      </c>
      <c r="F36" s="31">
        <v>2757</v>
      </c>
      <c r="G36" s="31">
        <v>2989</v>
      </c>
      <c r="H36" s="31">
        <v>3212</v>
      </c>
      <c r="I36" s="31">
        <v>2964</v>
      </c>
      <c r="J36" s="31">
        <v>3437</v>
      </c>
      <c r="K36" s="53">
        <v>1.8</v>
      </c>
      <c r="L36" s="53">
        <v>2.1</v>
      </c>
      <c r="M36" s="53">
        <v>2.4</v>
      </c>
    </row>
    <row r="37" spans="2:13" x14ac:dyDescent="0.2">
      <c r="C37" s="54"/>
    </row>
    <row r="38" spans="2:13" x14ac:dyDescent="0.2">
      <c r="C38" s="54"/>
    </row>
    <row r="39" spans="2:13" x14ac:dyDescent="0.2">
      <c r="C39" s="55"/>
    </row>
    <row r="40" spans="2:13" x14ac:dyDescent="0.2">
      <c r="C40" s="55"/>
    </row>
    <row r="41" spans="2:13" x14ac:dyDescent="0.2">
      <c r="C41" s="55"/>
    </row>
    <row r="42" spans="2:13" x14ac:dyDescent="0.2">
      <c r="C42" s="54"/>
    </row>
    <row r="43" spans="2:13" x14ac:dyDescent="0.2">
      <c r="C43" s="54"/>
    </row>
    <row r="44" spans="2:13" x14ac:dyDescent="0.2">
      <c r="C44" s="54"/>
    </row>
    <row r="45" spans="2:13" x14ac:dyDescent="0.2">
      <c r="C45" s="54"/>
    </row>
    <row r="46" spans="2:13" x14ac:dyDescent="0.2">
      <c r="C46" s="54"/>
    </row>
    <row r="47" spans="2:13" x14ac:dyDescent="0.2">
      <c r="C47" s="54"/>
    </row>
    <row r="48" spans="2:13" x14ac:dyDescent="0.2">
      <c r="C48" s="54"/>
    </row>
    <row r="49" spans="3:3" x14ac:dyDescent="0.2">
      <c r="C49" s="54"/>
    </row>
    <row r="50" spans="3:3" x14ac:dyDescent="0.2">
      <c r="C50" s="54"/>
    </row>
    <row r="51" spans="3:3" x14ac:dyDescent="0.2">
      <c r="C51" s="55"/>
    </row>
    <row r="52" spans="3:3" x14ac:dyDescent="0.2">
      <c r="C52" s="55"/>
    </row>
    <row r="53" spans="3:3" x14ac:dyDescent="0.2">
      <c r="C53" s="55"/>
    </row>
    <row r="54" spans="3:3" x14ac:dyDescent="0.2">
      <c r="C54" s="54"/>
    </row>
    <row r="55" spans="3:3" x14ac:dyDescent="0.2">
      <c r="C55" s="54"/>
    </row>
    <row r="56" spans="3:3" x14ac:dyDescent="0.2">
      <c r="C56" s="54"/>
    </row>
    <row r="57" spans="3:3" x14ac:dyDescent="0.2">
      <c r="C57" s="54"/>
    </row>
    <row r="58" spans="3:3" x14ac:dyDescent="0.2">
      <c r="C58" s="54"/>
    </row>
    <row r="59" spans="3:3" x14ac:dyDescent="0.2">
      <c r="C59" s="54"/>
    </row>
    <row r="60" spans="3:3" x14ac:dyDescent="0.2">
      <c r="C60" s="54"/>
    </row>
    <row r="61" spans="3:3" x14ac:dyDescent="0.2">
      <c r="C61" s="54"/>
    </row>
    <row r="62" spans="3:3" x14ac:dyDescent="0.2">
      <c r="C62" s="54"/>
    </row>
    <row r="63" spans="3:3" x14ac:dyDescent="0.2">
      <c r="C63" s="54"/>
    </row>
    <row r="64" spans="3:3" x14ac:dyDescent="0.2">
      <c r="C64" s="54"/>
    </row>
    <row r="65" spans="3:3" x14ac:dyDescent="0.2">
      <c r="C65" s="55"/>
    </row>
    <row r="66" spans="3:3" x14ac:dyDescent="0.2">
      <c r="C66" s="55"/>
    </row>
    <row r="67" spans="3:3" x14ac:dyDescent="0.2">
      <c r="C67" s="55"/>
    </row>
    <row r="68" spans="3:3" x14ac:dyDescent="0.2">
      <c r="C68" s="54"/>
    </row>
    <row r="69" spans="3:3" x14ac:dyDescent="0.2">
      <c r="C69" s="54"/>
    </row>
    <row r="70" spans="3:3" x14ac:dyDescent="0.2">
      <c r="C70" s="54"/>
    </row>
    <row r="71" spans="3:3" x14ac:dyDescent="0.2">
      <c r="C71" s="54"/>
    </row>
    <row r="72" spans="3:3" x14ac:dyDescent="0.2">
      <c r="C72" s="54"/>
    </row>
    <row r="73" spans="3:3" x14ac:dyDescent="0.2">
      <c r="C73" s="54"/>
    </row>
    <row r="74" spans="3:3" x14ac:dyDescent="0.2">
      <c r="C74" s="54"/>
    </row>
    <row r="75" spans="3:3" x14ac:dyDescent="0.2">
      <c r="C75" s="54"/>
    </row>
    <row r="76" spans="3:3" x14ac:dyDescent="0.2">
      <c r="C76" s="54"/>
    </row>
    <row r="77" spans="3:3" x14ac:dyDescent="0.2">
      <c r="C77" s="55"/>
    </row>
    <row r="78" spans="3:3" x14ac:dyDescent="0.2">
      <c r="C78" s="55"/>
    </row>
    <row r="79" spans="3:3" x14ac:dyDescent="0.2">
      <c r="C79" s="55"/>
    </row>
    <row r="80" spans="3:3" x14ac:dyDescent="0.2">
      <c r="C80" s="54"/>
    </row>
    <row r="81" spans="3:3" x14ac:dyDescent="0.2">
      <c r="C81" s="54"/>
    </row>
    <row r="82" spans="3:3" x14ac:dyDescent="0.2">
      <c r="C82" s="54"/>
    </row>
    <row r="83" spans="3:3" x14ac:dyDescent="0.2">
      <c r="C83" s="54"/>
    </row>
    <row r="84" spans="3:3" x14ac:dyDescent="0.2">
      <c r="C84" s="54"/>
    </row>
    <row r="85" spans="3:3" x14ac:dyDescent="0.2">
      <c r="C85" s="54"/>
    </row>
    <row r="86" spans="3:3" x14ac:dyDescent="0.2">
      <c r="C86" s="54"/>
    </row>
    <row r="87" spans="3:3" x14ac:dyDescent="0.2">
      <c r="C87" s="54"/>
    </row>
    <row r="88" spans="3:3" x14ac:dyDescent="0.2">
      <c r="C88" s="54"/>
    </row>
    <row r="89" spans="3:3" x14ac:dyDescent="0.2">
      <c r="C89" s="55"/>
    </row>
    <row r="90" spans="3:3" x14ac:dyDescent="0.2">
      <c r="C90" s="55"/>
    </row>
    <row r="91" spans="3:3" x14ac:dyDescent="0.2">
      <c r="C91" s="55"/>
    </row>
    <row r="92" spans="3:3" x14ac:dyDescent="0.2">
      <c r="C92" s="54"/>
    </row>
    <row r="93" spans="3:3" x14ac:dyDescent="0.2">
      <c r="C93" s="54"/>
    </row>
    <row r="94" spans="3:3" x14ac:dyDescent="0.2">
      <c r="C94" s="54"/>
    </row>
    <row r="95" spans="3:3" x14ac:dyDescent="0.2">
      <c r="C95" s="54"/>
    </row>
    <row r="96" spans="3:3" x14ac:dyDescent="0.2">
      <c r="C96" s="54"/>
    </row>
    <row r="97" spans="3:3" x14ac:dyDescent="0.2">
      <c r="C97" s="54"/>
    </row>
    <row r="98" spans="3:3" x14ac:dyDescent="0.2">
      <c r="C98" s="54"/>
    </row>
    <row r="99" spans="3:3" x14ac:dyDescent="0.2">
      <c r="C99" s="54"/>
    </row>
    <row r="100" spans="3:3" x14ac:dyDescent="0.2">
      <c r="C100" s="54"/>
    </row>
    <row r="101" spans="3:3" x14ac:dyDescent="0.2">
      <c r="C101" s="55"/>
    </row>
    <row r="102" spans="3:3" x14ac:dyDescent="0.2">
      <c r="C102" s="55"/>
    </row>
    <row r="103" spans="3:3" x14ac:dyDescent="0.2">
      <c r="C103" s="55"/>
    </row>
    <row r="104" spans="3:3" x14ac:dyDescent="0.2">
      <c r="C104" s="54"/>
    </row>
    <row r="105" spans="3:3" x14ac:dyDescent="0.2">
      <c r="C105" s="54"/>
    </row>
    <row r="106" spans="3:3" x14ac:dyDescent="0.2">
      <c r="C106" s="54"/>
    </row>
    <row r="107" spans="3:3" x14ac:dyDescent="0.2">
      <c r="C107" s="54"/>
    </row>
    <row r="108" spans="3:3" x14ac:dyDescent="0.2">
      <c r="C108" s="54"/>
    </row>
    <row r="109" spans="3:3" x14ac:dyDescent="0.2">
      <c r="C109" s="54"/>
    </row>
    <row r="110" spans="3:3" x14ac:dyDescent="0.2">
      <c r="C110" s="54"/>
    </row>
    <row r="111" spans="3:3" x14ac:dyDescent="0.2">
      <c r="C111" s="54"/>
    </row>
    <row r="112" spans="3:3" x14ac:dyDescent="0.2">
      <c r="C112" s="54"/>
    </row>
    <row r="113" spans="3:3" x14ac:dyDescent="0.2">
      <c r="C113" s="55"/>
    </row>
    <row r="114" spans="3:3" x14ac:dyDescent="0.2">
      <c r="C114" s="55"/>
    </row>
    <row r="115" spans="3:3" x14ac:dyDescent="0.2">
      <c r="C115" s="55"/>
    </row>
    <row r="116" spans="3:3" x14ac:dyDescent="0.2">
      <c r="C116" s="54"/>
    </row>
    <row r="117" spans="3:3" x14ac:dyDescent="0.2">
      <c r="C117" s="54"/>
    </row>
    <row r="118" spans="3:3" x14ac:dyDescent="0.2">
      <c r="C118" s="54"/>
    </row>
    <row r="119" spans="3:3" x14ac:dyDescent="0.2">
      <c r="C119" s="54"/>
    </row>
    <row r="120" spans="3:3" x14ac:dyDescent="0.2">
      <c r="C120" s="54"/>
    </row>
    <row r="121" spans="3:3" x14ac:dyDescent="0.2">
      <c r="C121" s="54"/>
    </row>
    <row r="122" spans="3:3" x14ac:dyDescent="0.2">
      <c r="C122" s="54"/>
    </row>
    <row r="123" spans="3:3" x14ac:dyDescent="0.2">
      <c r="C123" s="54"/>
    </row>
    <row r="124" spans="3:3" x14ac:dyDescent="0.2">
      <c r="C124" s="54"/>
    </row>
    <row r="125" spans="3:3" x14ac:dyDescent="0.2">
      <c r="C125" s="55"/>
    </row>
    <row r="126" spans="3:3" x14ac:dyDescent="0.2">
      <c r="C126" s="55"/>
    </row>
    <row r="127" spans="3:3" x14ac:dyDescent="0.2">
      <c r="C127" s="55"/>
    </row>
    <row r="128" spans="3:3" x14ac:dyDescent="0.2">
      <c r="C128" s="54"/>
    </row>
    <row r="129" spans="3:3" x14ac:dyDescent="0.2">
      <c r="C129" s="54"/>
    </row>
    <row r="130" spans="3:3" x14ac:dyDescent="0.2">
      <c r="C130" s="54"/>
    </row>
    <row r="131" spans="3:3" x14ac:dyDescent="0.2">
      <c r="C131" s="54"/>
    </row>
    <row r="132" spans="3:3" x14ac:dyDescent="0.2">
      <c r="C132" s="54"/>
    </row>
    <row r="133" spans="3:3" x14ac:dyDescent="0.2">
      <c r="C133" s="54"/>
    </row>
    <row r="134" spans="3:3" x14ac:dyDescent="0.2">
      <c r="C134" s="54"/>
    </row>
    <row r="135" spans="3:3" x14ac:dyDescent="0.2">
      <c r="C135" s="54"/>
    </row>
    <row r="136" spans="3:3" x14ac:dyDescent="0.2">
      <c r="C136" s="54"/>
    </row>
    <row r="137" spans="3:3" x14ac:dyDescent="0.2">
      <c r="C137" s="54"/>
    </row>
    <row r="138" spans="3:3" x14ac:dyDescent="0.2">
      <c r="C138" s="55"/>
    </row>
    <row r="139" spans="3:3" x14ac:dyDescent="0.2">
      <c r="C139" s="55"/>
    </row>
    <row r="140" spans="3:3" x14ac:dyDescent="0.2">
      <c r="C140" s="55"/>
    </row>
    <row r="141" spans="3:3" x14ac:dyDescent="0.2">
      <c r="C141" s="54"/>
    </row>
    <row r="142" spans="3:3" x14ac:dyDescent="0.2">
      <c r="C142" s="54"/>
    </row>
    <row r="143" spans="3:3" x14ac:dyDescent="0.2">
      <c r="C143" s="54"/>
    </row>
    <row r="144" spans="3:3" x14ac:dyDescent="0.2">
      <c r="C144" s="54"/>
    </row>
    <row r="145" spans="3:3" x14ac:dyDescent="0.2">
      <c r="C145" s="54"/>
    </row>
    <row r="146" spans="3:3" x14ac:dyDescent="0.2">
      <c r="C146" s="54"/>
    </row>
    <row r="147" spans="3:3" x14ac:dyDescent="0.2">
      <c r="C147" s="54"/>
    </row>
    <row r="148" spans="3:3" x14ac:dyDescent="0.2">
      <c r="C148" s="54"/>
    </row>
    <row r="149" spans="3:3" x14ac:dyDescent="0.2">
      <c r="C149" s="54"/>
    </row>
    <row r="150" spans="3:3" x14ac:dyDescent="0.2">
      <c r="C150" s="55"/>
    </row>
    <row r="151" spans="3:3" x14ac:dyDescent="0.2">
      <c r="C151" s="55"/>
    </row>
    <row r="152" spans="3:3" x14ac:dyDescent="0.2">
      <c r="C152" s="55"/>
    </row>
    <row r="153" spans="3:3" x14ac:dyDescent="0.2">
      <c r="C153" s="54"/>
    </row>
    <row r="154" spans="3:3" x14ac:dyDescent="0.2">
      <c r="C154" s="54"/>
    </row>
    <row r="155" spans="3:3" x14ac:dyDescent="0.2">
      <c r="C155" s="54"/>
    </row>
    <row r="156" spans="3:3" x14ac:dyDescent="0.2">
      <c r="C156" s="54"/>
    </row>
    <row r="157" spans="3:3" x14ac:dyDescent="0.2">
      <c r="C157" s="54"/>
    </row>
    <row r="158" spans="3:3" x14ac:dyDescent="0.2">
      <c r="C158" s="54"/>
    </row>
    <row r="159" spans="3:3" x14ac:dyDescent="0.2">
      <c r="C159" s="54"/>
    </row>
    <row r="160" spans="3:3" x14ac:dyDescent="0.2">
      <c r="C160" s="54"/>
    </row>
    <row r="161" spans="3:3" x14ac:dyDescent="0.2">
      <c r="C161" s="54"/>
    </row>
    <row r="162" spans="3:3" x14ac:dyDescent="0.2">
      <c r="C162" s="54"/>
    </row>
    <row r="163" spans="3:3" x14ac:dyDescent="0.2">
      <c r="C163" s="54"/>
    </row>
    <row r="164" spans="3:3" x14ac:dyDescent="0.2">
      <c r="C164" s="55"/>
    </row>
    <row r="165" spans="3:3" x14ac:dyDescent="0.2">
      <c r="C165" s="55"/>
    </row>
    <row r="166" spans="3:3" x14ac:dyDescent="0.2">
      <c r="C166" s="55"/>
    </row>
    <row r="167" spans="3:3" x14ac:dyDescent="0.2">
      <c r="C167" s="54"/>
    </row>
    <row r="168" spans="3:3" x14ac:dyDescent="0.2">
      <c r="C168" s="54"/>
    </row>
    <row r="169" spans="3:3" x14ac:dyDescent="0.2">
      <c r="C169" s="54"/>
    </row>
    <row r="170" spans="3:3" x14ac:dyDescent="0.2">
      <c r="C170" s="54"/>
    </row>
    <row r="171" spans="3:3" x14ac:dyDescent="0.2">
      <c r="C171" s="54"/>
    </row>
    <row r="172" spans="3:3" x14ac:dyDescent="0.2">
      <c r="C172" s="54"/>
    </row>
    <row r="173" spans="3:3" x14ac:dyDescent="0.2">
      <c r="C173" s="54"/>
    </row>
    <row r="174" spans="3:3" x14ac:dyDescent="0.2">
      <c r="C174" s="54"/>
    </row>
    <row r="175" spans="3:3" x14ac:dyDescent="0.2">
      <c r="C175" s="54"/>
    </row>
    <row r="176" spans="3:3" x14ac:dyDescent="0.2">
      <c r="C176" s="55"/>
    </row>
    <row r="177" spans="3:3" x14ac:dyDescent="0.2">
      <c r="C177" s="55"/>
    </row>
    <row r="178" spans="3:3" x14ac:dyDescent="0.2">
      <c r="C178" s="55"/>
    </row>
    <row r="179" spans="3:3" x14ac:dyDescent="0.2">
      <c r="C179" s="54"/>
    </row>
    <row r="180" spans="3:3" x14ac:dyDescent="0.2">
      <c r="C180" s="54"/>
    </row>
    <row r="181" spans="3:3" x14ac:dyDescent="0.2">
      <c r="C181" s="54"/>
    </row>
    <row r="182" spans="3:3" x14ac:dyDescent="0.2">
      <c r="C182" s="54"/>
    </row>
    <row r="183" spans="3:3" x14ac:dyDescent="0.2">
      <c r="C183" s="54"/>
    </row>
    <row r="184" spans="3:3" x14ac:dyDescent="0.2">
      <c r="C184" s="54"/>
    </row>
    <row r="185" spans="3:3" x14ac:dyDescent="0.2">
      <c r="C185" s="54"/>
    </row>
    <row r="186" spans="3:3" x14ac:dyDescent="0.2">
      <c r="C186" s="54"/>
    </row>
    <row r="187" spans="3:3" x14ac:dyDescent="0.2">
      <c r="C187" s="54"/>
    </row>
    <row r="188" spans="3:3" x14ac:dyDescent="0.2">
      <c r="C188" s="55"/>
    </row>
    <row r="189" spans="3:3" x14ac:dyDescent="0.2">
      <c r="C189" s="55"/>
    </row>
    <row r="190" spans="3:3" x14ac:dyDescent="0.2">
      <c r="C190" s="55"/>
    </row>
    <row r="191" spans="3:3" x14ac:dyDescent="0.2">
      <c r="C191" s="54"/>
    </row>
    <row r="192" spans="3:3" x14ac:dyDescent="0.2">
      <c r="C192" s="54"/>
    </row>
    <row r="193" spans="3:3" x14ac:dyDescent="0.2">
      <c r="C193" s="54"/>
    </row>
    <row r="194" spans="3:3" x14ac:dyDescent="0.2">
      <c r="C194" s="54"/>
    </row>
    <row r="195" spans="3:3" x14ac:dyDescent="0.2">
      <c r="C195" s="54"/>
    </row>
    <row r="196" spans="3:3" x14ac:dyDescent="0.2">
      <c r="C196" s="54"/>
    </row>
    <row r="197" spans="3:3" x14ac:dyDescent="0.2">
      <c r="C197" s="54"/>
    </row>
    <row r="198" spans="3:3" x14ac:dyDescent="0.2">
      <c r="C198" s="54"/>
    </row>
    <row r="199" spans="3:3" x14ac:dyDescent="0.2">
      <c r="C199" s="54"/>
    </row>
    <row r="200" spans="3:3" x14ac:dyDescent="0.2">
      <c r="C200" s="54"/>
    </row>
    <row r="201" spans="3:3" x14ac:dyDescent="0.2">
      <c r="C201" s="55"/>
    </row>
    <row r="202" spans="3:3" x14ac:dyDescent="0.2">
      <c r="C202" s="55"/>
    </row>
    <row r="203" spans="3:3" x14ac:dyDescent="0.2">
      <c r="C203" s="55"/>
    </row>
    <row r="204" spans="3:3" x14ac:dyDescent="0.2">
      <c r="C204" s="54"/>
    </row>
    <row r="205" spans="3:3" x14ac:dyDescent="0.2">
      <c r="C205" s="54"/>
    </row>
    <row r="206" spans="3:3" x14ac:dyDescent="0.2">
      <c r="C206" s="54"/>
    </row>
    <row r="207" spans="3:3" x14ac:dyDescent="0.2">
      <c r="C207" s="54"/>
    </row>
    <row r="208" spans="3:3" x14ac:dyDescent="0.2">
      <c r="C208" s="54"/>
    </row>
    <row r="209" spans="3:3" x14ac:dyDescent="0.2">
      <c r="C209" s="54"/>
    </row>
    <row r="210" spans="3:3" x14ac:dyDescent="0.2">
      <c r="C210" s="54"/>
    </row>
    <row r="211" spans="3:3" x14ac:dyDescent="0.2">
      <c r="C211" s="54"/>
    </row>
    <row r="212" spans="3:3" x14ac:dyDescent="0.2">
      <c r="C212" s="54"/>
    </row>
    <row r="213" spans="3:3" x14ac:dyDescent="0.2">
      <c r="C213" s="55"/>
    </row>
    <row r="214" spans="3:3" x14ac:dyDescent="0.2">
      <c r="C214" s="55"/>
    </row>
    <row r="215" spans="3:3" x14ac:dyDescent="0.2">
      <c r="C215" s="55"/>
    </row>
    <row r="216" spans="3:3" x14ac:dyDescent="0.2">
      <c r="C216" s="54"/>
    </row>
    <row r="217" spans="3:3" x14ac:dyDescent="0.2">
      <c r="C217" s="54"/>
    </row>
    <row r="218" spans="3:3" x14ac:dyDescent="0.2">
      <c r="C218" s="54"/>
    </row>
    <row r="219" spans="3:3" x14ac:dyDescent="0.2">
      <c r="C219" s="54"/>
    </row>
    <row r="220" spans="3:3" x14ac:dyDescent="0.2">
      <c r="C220" s="54"/>
    </row>
    <row r="221" spans="3:3" x14ac:dyDescent="0.2">
      <c r="C221" s="54"/>
    </row>
    <row r="222" spans="3:3" x14ac:dyDescent="0.2">
      <c r="C222" s="54"/>
    </row>
    <row r="223" spans="3:3" x14ac:dyDescent="0.2">
      <c r="C223" s="54"/>
    </row>
    <row r="224" spans="3:3" x14ac:dyDescent="0.2">
      <c r="C224" s="54"/>
    </row>
    <row r="225" spans="3:3" x14ac:dyDescent="0.2">
      <c r="C225" s="55"/>
    </row>
    <row r="226" spans="3:3" x14ac:dyDescent="0.2">
      <c r="C226" s="55"/>
    </row>
    <row r="227" spans="3:3" x14ac:dyDescent="0.2">
      <c r="C227" s="55"/>
    </row>
    <row r="228" spans="3:3" x14ac:dyDescent="0.2">
      <c r="C228" s="54"/>
    </row>
    <row r="229" spans="3:3" x14ac:dyDescent="0.2">
      <c r="C229" s="54"/>
    </row>
    <row r="230" spans="3:3" x14ac:dyDescent="0.2">
      <c r="C230" s="54"/>
    </row>
    <row r="231" spans="3:3" x14ac:dyDescent="0.2">
      <c r="C231" s="54"/>
    </row>
    <row r="232" spans="3:3" x14ac:dyDescent="0.2">
      <c r="C232" s="54"/>
    </row>
    <row r="233" spans="3:3" x14ac:dyDescent="0.2">
      <c r="C233" s="54"/>
    </row>
    <row r="234" spans="3:3" x14ac:dyDescent="0.2">
      <c r="C234" s="54"/>
    </row>
    <row r="235" spans="3:3" x14ac:dyDescent="0.2">
      <c r="C235" s="54"/>
    </row>
    <row r="236" spans="3:3" x14ac:dyDescent="0.2">
      <c r="C236" s="54"/>
    </row>
    <row r="237" spans="3:3" x14ac:dyDescent="0.2">
      <c r="C237" s="55"/>
    </row>
    <row r="238" spans="3:3" x14ac:dyDescent="0.2">
      <c r="C238" s="55"/>
    </row>
    <row r="239" spans="3:3" x14ac:dyDescent="0.2">
      <c r="C239" s="55"/>
    </row>
    <row r="240" spans="3:3" x14ac:dyDescent="0.2">
      <c r="C240" s="54"/>
    </row>
    <row r="241" spans="3:3" x14ac:dyDescent="0.2">
      <c r="C241" s="54"/>
    </row>
    <row r="242" spans="3:3" x14ac:dyDescent="0.2">
      <c r="C242" s="54"/>
    </row>
    <row r="243" spans="3:3" x14ac:dyDescent="0.2">
      <c r="C243" s="54"/>
    </row>
    <row r="244" spans="3:3" x14ac:dyDescent="0.2">
      <c r="C244" s="54"/>
    </row>
    <row r="245" spans="3:3" x14ac:dyDescent="0.2">
      <c r="C245" s="54"/>
    </row>
    <row r="246" spans="3:3" x14ac:dyDescent="0.2">
      <c r="C246" s="54"/>
    </row>
    <row r="247" spans="3:3" x14ac:dyDescent="0.2">
      <c r="C247" s="54"/>
    </row>
    <row r="248" spans="3:3" x14ac:dyDescent="0.2">
      <c r="C248" s="54"/>
    </row>
    <row r="249" spans="3:3" x14ac:dyDescent="0.2">
      <c r="C249" s="55"/>
    </row>
    <row r="250" spans="3:3" x14ac:dyDescent="0.2">
      <c r="C250" s="55"/>
    </row>
    <row r="251" spans="3:3" x14ac:dyDescent="0.2">
      <c r="C251" s="55"/>
    </row>
    <row r="252" spans="3:3" x14ac:dyDescent="0.2">
      <c r="C252" s="54"/>
    </row>
    <row r="253" spans="3:3" x14ac:dyDescent="0.2">
      <c r="C253" s="54"/>
    </row>
    <row r="254" spans="3:3" x14ac:dyDescent="0.2">
      <c r="C254" s="54"/>
    </row>
    <row r="255" spans="3:3" x14ac:dyDescent="0.2">
      <c r="C255" s="54"/>
    </row>
    <row r="256" spans="3:3" x14ac:dyDescent="0.2">
      <c r="C256" s="54"/>
    </row>
    <row r="257" spans="3:3" x14ac:dyDescent="0.2">
      <c r="C257" s="54"/>
    </row>
    <row r="258" spans="3:3" x14ac:dyDescent="0.2">
      <c r="C258" s="54"/>
    </row>
    <row r="259" spans="3:3" x14ac:dyDescent="0.2">
      <c r="C259" s="54"/>
    </row>
    <row r="260" spans="3:3" x14ac:dyDescent="0.2">
      <c r="C260" s="54"/>
    </row>
    <row r="261" spans="3:3" x14ac:dyDescent="0.2">
      <c r="C261" s="55"/>
    </row>
    <row r="262" spans="3:3" x14ac:dyDescent="0.2">
      <c r="C262" s="55"/>
    </row>
    <row r="263" spans="3:3" x14ac:dyDescent="0.2">
      <c r="C263" s="55"/>
    </row>
  </sheetData>
  <mergeCells count="4">
    <mergeCell ref="K5:M5"/>
    <mergeCell ref="D5:H5"/>
    <mergeCell ref="C5:C6"/>
    <mergeCell ref="B5:B6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1"/>
  <sheetViews>
    <sheetView workbookViewId="0">
      <selection activeCell="B1" sqref="B1"/>
    </sheetView>
  </sheetViews>
  <sheetFormatPr defaultRowHeight="12.75" x14ac:dyDescent="0.2"/>
  <cols>
    <col min="1" max="1" width="9.140625" style="6"/>
    <col min="2" max="2" width="26.85546875" style="40" customWidth="1"/>
    <col min="3" max="3" width="7.28515625" style="6" customWidth="1"/>
    <col min="4" max="8" width="6.7109375" style="6" customWidth="1"/>
    <col min="9" max="9" width="16.5703125" style="6" customWidth="1"/>
    <col min="10" max="10" width="18" style="6" customWidth="1"/>
    <col min="11" max="13" width="15.7109375" style="6" customWidth="1"/>
    <col min="14" max="16384" width="9.140625" style="6"/>
  </cols>
  <sheetData>
    <row r="1" spans="2:13" ht="15" customHeight="1" x14ac:dyDescent="0.25">
      <c r="B1" s="81" t="s">
        <v>151</v>
      </c>
      <c r="G1" s="3"/>
    </row>
    <row r="3" spans="2:13" x14ac:dyDescent="0.2">
      <c r="B3" s="40" t="s">
        <v>78</v>
      </c>
    </row>
    <row r="5" spans="2:13" x14ac:dyDescent="0.2">
      <c r="B5" s="93"/>
      <c r="C5" s="97">
        <v>2015</v>
      </c>
      <c r="D5" s="97" t="s">
        <v>14</v>
      </c>
      <c r="E5" s="97"/>
      <c r="F5" s="97"/>
      <c r="G5" s="97"/>
      <c r="H5" s="97"/>
      <c r="I5" s="14" t="s">
        <v>15</v>
      </c>
      <c r="J5" s="14" t="s">
        <v>16</v>
      </c>
      <c r="K5" s="97" t="s">
        <v>59</v>
      </c>
      <c r="L5" s="97"/>
      <c r="M5" s="97"/>
    </row>
    <row r="6" spans="2:13" x14ac:dyDescent="0.2">
      <c r="B6" s="94"/>
      <c r="C6" s="97"/>
      <c r="D6" s="12">
        <v>2020</v>
      </c>
      <c r="E6" s="12">
        <v>2025</v>
      </c>
      <c r="F6" s="12">
        <v>2030</v>
      </c>
      <c r="G6" s="12">
        <v>2035</v>
      </c>
      <c r="H6" s="12">
        <v>2040</v>
      </c>
      <c r="I6" s="12">
        <v>2040</v>
      </c>
      <c r="J6" s="12">
        <v>2040</v>
      </c>
      <c r="K6" s="12" t="s">
        <v>15</v>
      </c>
      <c r="L6" s="12" t="s">
        <v>58</v>
      </c>
      <c r="M6" s="12" t="s">
        <v>16</v>
      </c>
    </row>
    <row r="7" spans="2:13" x14ac:dyDescent="0.2">
      <c r="B7" s="74" t="s">
        <v>19</v>
      </c>
      <c r="C7" s="66">
        <v>975</v>
      </c>
      <c r="D7" s="66">
        <v>1046</v>
      </c>
      <c r="E7" s="66">
        <v>1108</v>
      </c>
      <c r="F7" s="66">
        <v>1164</v>
      </c>
      <c r="G7" s="66">
        <v>1208</v>
      </c>
      <c r="H7" s="66">
        <v>1232</v>
      </c>
      <c r="I7" s="66">
        <v>1092</v>
      </c>
      <c r="J7" s="66">
        <v>1363</v>
      </c>
      <c r="K7" s="75">
        <v>0.5</v>
      </c>
      <c r="L7" s="75">
        <v>0.9</v>
      </c>
      <c r="M7" s="75">
        <v>1.3</v>
      </c>
    </row>
    <row r="8" spans="2:13" x14ac:dyDescent="0.2">
      <c r="B8" s="41" t="s">
        <v>42</v>
      </c>
      <c r="C8" s="27">
        <v>164</v>
      </c>
      <c r="D8" s="27">
        <v>140</v>
      </c>
      <c r="E8" s="27">
        <v>134</v>
      </c>
      <c r="F8" s="27">
        <v>149</v>
      </c>
      <c r="G8" s="27">
        <v>186</v>
      </c>
      <c r="H8" s="27">
        <v>207</v>
      </c>
      <c r="I8" s="27">
        <v>207</v>
      </c>
      <c r="J8" s="27">
        <v>225</v>
      </c>
      <c r="K8" s="38">
        <v>0.9</v>
      </c>
      <c r="L8" s="38">
        <v>0.9</v>
      </c>
      <c r="M8" s="38">
        <v>1.3</v>
      </c>
    </row>
    <row r="9" spans="2:13" x14ac:dyDescent="0.2">
      <c r="B9" s="74" t="s">
        <v>43</v>
      </c>
      <c r="C9" s="66">
        <v>42</v>
      </c>
      <c r="D9" s="66">
        <v>50</v>
      </c>
      <c r="E9" s="66">
        <v>52</v>
      </c>
      <c r="F9" s="66">
        <v>57</v>
      </c>
      <c r="G9" s="66">
        <v>77</v>
      </c>
      <c r="H9" s="66">
        <v>101</v>
      </c>
      <c r="I9" s="66">
        <v>84</v>
      </c>
      <c r="J9" s="66">
        <v>105</v>
      </c>
      <c r="K9" s="75">
        <v>2.8</v>
      </c>
      <c r="L9" s="75">
        <v>3.6</v>
      </c>
      <c r="M9" s="75">
        <v>3.7</v>
      </c>
    </row>
    <row r="10" spans="2:13" x14ac:dyDescent="0.2">
      <c r="B10" s="41" t="s">
        <v>20</v>
      </c>
      <c r="C10" s="27">
        <v>769</v>
      </c>
      <c r="D10" s="27">
        <v>856</v>
      </c>
      <c r="E10" s="27">
        <v>923</v>
      </c>
      <c r="F10" s="27">
        <v>957</v>
      </c>
      <c r="G10" s="27">
        <v>946</v>
      </c>
      <c r="H10" s="27">
        <v>923</v>
      </c>
      <c r="I10" s="27">
        <v>802</v>
      </c>
      <c r="J10" s="27">
        <v>1033</v>
      </c>
      <c r="K10" s="38">
        <v>0.2</v>
      </c>
      <c r="L10" s="38">
        <v>0.7</v>
      </c>
      <c r="M10" s="38">
        <v>1.2</v>
      </c>
    </row>
    <row r="11" spans="2:13" x14ac:dyDescent="0.2">
      <c r="B11" s="74" t="s">
        <v>40</v>
      </c>
      <c r="C11" s="66">
        <v>178</v>
      </c>
      <c r="D11" s="66">
        <v>176</v>
      </c>
      <c r="E11" s="66">
        <v>191</v>
      </c>
      <c r="F11" s="66">
        <v>227</v>
      </c>
      <c r="G11" s="66">
        <v>256</v>
      </c>
      <c r="H11" s="66">
        <v>276</v>
      </c>
      <c r="I11" s="66">
        <v>255</v>
      </c>
      <c r="J11" s="66">
        <v>289</v>
      </c>
      <c r="K11" s="75">
        <v>1.4</v>
      </c>
      <c r="L11" s="75">
        <v>1.8</v>
      </c>
      <c r="M11" s="75">
        <v>2</v>
      </c>
    </row>
    <row r="12" spans="2:13" x14ac:dyDescent="0.2">
      <c r="B12" s="41" t="s">
        <v>67</v>
      </c>
      <c r="C12" s="27">
        <v>40</v>
      </c>
      <c r="D12" s="27">
        <v>39</v>
      </c>
      <c r="E12" s="27">
        <v>37</v>
      </c>
      <c r="F12" s="27">
        <v>43</v>
      </c>
      <c r="G12" s="27">
        <v>47</v>
      </c>
      <c r="H12" s="27">
        <v>50</v>
      </c>
      <c r="I12" s="27">
        <v>40</v>
      </c>
      <c r="J12" s="27">
        <v>50</v>
      </c>
      <c r="K12" s="38">
        <v>0</v>
      </c>
      <c r="L12" s="38">
        <v>0.9</v>
      </c>
      <c r="M12" s="38">
        <v>0.9</v>
      </c>
    </row>
    <row r="13" spans="2:13" x14ac:dyDescent="0.2">
      <c r="B13" s="74" t="s">
        <v>21</v>
      </c>
      <c r="C13" s="66">
        <v>24</v>
      </c>
      <c r="D13" s="66">
        <v>23</v>
      </c>
      <c r="E13" s="66">
        <v>26</v>
      </c>
      <c r="F13" s="66">
        <v>45</v>
      </c>
      <c r="G13" s="66">
        <v>61</v>
      </c>
      <c r="H13" s="66">
        <v>75</v>
      </c>
      <c r="I13" s="66">
        <v>67</v>
      </c>
      <c r="J13" s="66">
        <v>78</v>
      </c>
      <c r="K13" s="75">
        <v>4.2</v>
      </c>
      <c r="L13" s="75">
        <v>4.7</v>
      </c>
      <c r="M13" s="75">
        <v>4.8</v>
      </c>
    </row>
    <row r="14" spans="2:13" x14ac:dyDescent="0.2">
      <c r="B14" s="41" t="s">
        <v>22</v>
      </c>
      <c r="C14" s="27">
        <v>260</v>
      </c>
      <c r="D14" s="27">
        <v>223</v>
      </c>
      <c r="E14" s="27">
        <v>202</v>
      </c>
      <c r="F14" s="27">
        <v>185</v>
      </c>
      <c r="G14" s="27">
        <v>176</v>
      </c>
      <c r="H14" s="27">
        <v>164</v>
      </c>
      <c r="I14" s="27">
        <v>164</v>
      </c>
      <c r="J14" s="27">
        <v>164</v>
      </c>
      <c r="K14" s="38">
        <v>-1.8</v>
      </c>
      <c r="L14" s="38">
        <v>-1.8</v>
      </c>
      <c r="M14" s="38">
        <v>-1.8</v>
      </c>
    </row>
    <row r="15" spans="2:13" x14ac:dyDescent="0.2">
      <c r="B15" s="74" t="s">
        <v>68</v>
      </c>
      <c r="C15" s="66">
        <v>122</v>
      </c>
      <c r="D15" s="66">
        <v>103</v>
      </c>
      <c r="E15" s="66">
        <v>96</v>
      </c>
      <c r="F15" s="66">
        <v>92</v>
      </c>
      <c r="G15" s="66">
        <v>89</v>
      </c>
      <c r="H15" s="66">
        <v>85</v>
      </c>
      <c r="I15" s="66">
        <v>85</v>
      </c>
      <c r="J15" s="66">
        <v>85</v>
      </c>
      <c r="K15" s="75">
        <v>-1.4</v>
      </c>
      <c r="L15" s="75">
        <v>-1.4</v>
      </c>
      <c r="M15" s="75">
        <v>-1.4</v>
      </c>
    </row>
    <row r="16" spans="2:13" x14ac:dyDescent="0.2">
      <c r="B16" s="41" t="s">
        <v>24</v>
      </c>
      <c r="C16" s="27">
        <v>851</v>
      </c>
      <c r="D16" s="27">
        <v>910</v>
      </c>
      <c r="E16" s="27">
        <v>994</v>
      </c>
      <c r="F16" s="27">
        <v>1034</v>
      </c>
      <c r="G16" s="27">
        <v>1054</v>
      </c>
      <c r="H16" s="27">
        <v>1041</v>
      </c>
      <c r="I16" s="27">
        <v>966</v>
      </c>
      <c r="J16" s="27">
        <v>1148</v>
      </c>
      <c r="K16" s="38">
        <v>0.5</v>
      </c>
      <c r="L16" s="38">
        <v>0.8</v>
      </c>
      <c r="M16" s="38">
        <v>1.2</v>
      </c>
    </row>
    <row r="17" spans="2:13" x14ac:dyDescent="0.2">
      <c r="B17" s="74" t="s">
        <v>25</v>
      </c>
      <c r="C17" s="66">
        <v>634</v>
      </c>
      <c r="D17" s="66">
        <v>665</v>
      </c>
      <c r="E17" s="66">
        <v>730</v>
      </c>
      <c r="F17" s="66">
        <v>745</v>
      </c>
      <c r="G17" s="66">
        <v>766</v>
      </c>
      <c r="H17" s="66">
        <v>761</v>
      </c>
      <c r="I17" s="66">
        <v>712</v>
      </c>
      <c r="J17" s="66">
        <v>864</v>
      </c>
      <c r="K17" s="75">
        <v>0.5</v>
      </c>
      <c r="L17" s="75">
        <v>0.7</v>
      </c>
      <c r="M17" s="75">
        <v>1.2</v>
      </c>
    </row>
    <row r="18" spans="2:13" x14ac:dyDescent="0.2">
      <c r="B18" s="41" t="s">
        <v>26</v>
      </c>
      <c r="C18" s="27">
        <v>75</v>
      </c>
      <c r="D18" s="27">
        <v>128</v>
      </c>
      <c r="E18" s="27">
        <v>130</v>
      </c>
      <c r="F18" s="27">
        <v>135</v>
      </c>
      <c r="G18" s="27">
        <v>127</v>
      </c>
      <c r="H18" s="27">
        <v>167</v>
      </c>
      <c r="I18" s="27">
        <v>116</v>
      </c>
      <c r="J18" s="27">
        <v>206</v>
      </c>
      <c r="K18" s="38">
        <v>1.8</v>
      </c>
      <c r="L18" s="38">
        <v>3.3</v>
      </c>
      <c r="M18" s="38">
        <v>4.0999999999999996</v>
      </c>
    </row>
    <row r="19" spans="2:13" x14ac:dyDescent="0.2">
      <c r="B19" s="74" t="s">
        <v>48</v>
      </c>
      <c r="C19" s="66">
        <v>66</v>
      </c>
      <c r="D19" s="66">
        <v>119</v>
      </c>
      <c r="E19" s="66">
        <v>121</v>
      </c>
      <c r="F19" s="66">
        <v>128</v>
      </c>
      <c r="G19" s="66">
        <v>120</v>
      </c>
      <c r="H19" s="66">
        <v>160</v>
      </c>
      <c r="I19" s="66">
        <v>111</v>
      </c>
      <c r="J19" s="66">
        <v>199</v>
      </c>
      <c r="K19" s="75">
        <v>2.1</v>
      </c>
      <c r="L19" s="75">
        <v>3.6</v>
      </c>
      <c r="M19" s="75">
        <v>4.5</v>
      </c>
    </row>
    <row r="20" spans="2:13" x14ac:dyDescent="0.2">
      <c r="B20" s="41" t="s">
        <v>39</v>
      </c>
      <c r="C20" s="27">
        <v>459</v>
      </c>
      <c r="D20" s="27">
        <v>486</v>
      </c>
      <c r="E20" s="27">
        <v>575</v>
      </c>
      <c r="F20" s="27">
        <v>655</v>
      </c>
      <c r="G20" s="27">
        <v>697</v>
      </c>
      <c r="H20" s="27">
        <v>788</v>
      </c>
      <c r="I20" s="27">
        <v>714</v>
      </c>
      <c r="J20" s="27">
        <v>811</v>
      </c>
      <c r="K20" s="38">
        <v>1.8</v>
      </c>
      <c r="L20" s="38">
        <v>2.2000000000000002</v>
      </c>
      <c r="M20" s="38">
        <v>2.2999999999999998</v>
      </c>
    </row>
    <row r="21" spans="2:13" x14ac:dyDescent="0.2">
      <c r="B21" s="74" t="s">
        <v>28</v>
      </c>
      <c r="C21" s="66">
        <v>32</v>
      </c>
      <c r="D21" s="66">
        <v>39</v>
      </c>
      <c r="E21" s="66">
        <v>51</v>
      </c>
      <c r="F21" s="66">
        <v>60</v>
      </c>
      <c r="G21" s="66">
        <v>70</v>
      </c>
      <c r="H21" s="66">
        <v>79</v>
      </c>
      <c r="I21" s="66">
        <v>79</v>
      </c>
      <c r="J21" s="66">
        <v>79</v>
      </c>
      <c r="K21" s="75">
        <v>3.7</v>
      </c>
      <c r="L21" s="75">
        <v>3.7</v>
      </c>
      <c r="M21" s="75">
        <v>3.7</v>
      </c>
    </row>
    <row r="22" spans="2:13" x14ac:dyDescent="0.2">
      <c r="B22" s="41" t="s">
        <v>65</v>
      </c>
      <c r="C22" s="27">
        <v>73</v>
      </c>
      <c r="D22" s="27">
        <v>67</v>
      </c>
      <c r="E22" s="27">
        <v>70</v>
      </c>
      <c r="F22" s="27">
        <v>85</v>
      </c>
      <c r="G22" s="27">
        <v>80</v>
      </c>
      <c r="H22" s="27">
        <v>116</v>
      </c>
      <c r="I22" s="27">
        <v>95</v>
      </c>
      <c r="J22" s="27">
        <v>122</v>
      </c>
      <c r="K22" s="38">
        <v>1</v>
      </c>
      <c r="L22" s="38">
        <v>1.9</v>
      </c>
      <c r="M22" s="38">
        <v>2.1</v>
      </c>
    </row>
    <row r="23" spans="2:13" x14ac:dyDescent="0.2">
      <c r="B23" s="74" t="s">
        <v>29</v>
      </c>
      <c r="C23" s="66">
        <v>133</v>
      </c>
      <c r="D23" s="66">
        <v>164</v>
      </c>
      <c r="E23" s="66">
        <v>232</v>
      </c>
      <c r="F23" s="66">
        <v>280</v>
      </c>
      <c r="G23" s="66">
        <v>321</v>
      </c>
      <c r="H23" s="66">
        <v>373</v>
      </c>
      <c r="I23" s="66">
        <v>331</v>
      </c>
      <c r="J23" s="66">
        <v>384</v>
      </c>
      <c r="K23" s="75">
        <v>3.7</v>
      </c>
      <c r="L23" s="75">
        <v>4.2</v>
      </c>
      <c r="M23" s="75">
        <v>4.3</v>
      </c>
    </row>
    <row r="24" spans="2:13" x14ac:dyDescent="0.2">
      <c r="B24" s="41" t="s">
        <v>66</v>
      </c>
      <c r="C24" s="27">
        <v>69</v>
      </c>
      <c r="D24" s="27">
        <v>74</v>
      </c>
      <c r="E24" s="27">
        <v>75</v>
      </c>
      <c r="F24" s="27">
        <v>74</v>
      </c>
      <c r="G24" s="27">
        <v>71</v>
      </c>
      <c r="H24" s="27">
        <v>71</v>
      </c>
      <c r="I24" s="27">
        <v>71</v>
      </c>
      <c r="J24" s="27">
        <v>72</v>
      </c>
      <c r="K24" s="38">
        <v>0.1</v>
      </c>
      <c r="L24" s="38">
        <v>0.1</v>
      </c>
      <c r="M24" s="38">
        <v>0.2</v>
      </c>
    </row>
    <row r="25" spans="2:13" x14ac:dyDescent="0.2">
      <c r="B25" s="74" t="s">
        <v>30</v>
      </c>
      <c r="C25" s="66">
        <v>582</v>
      </c>
      <c r="D25" s="66">
        <v>666</v>
      </c>
      <c r="E25" s="66">
        <v>770</v>
      </c>
      <c r="F25" s="66">
        <v>841</v>
      </c>
      <c r="G25" s="66">
        <v>902</v>
      </c>
      <c r="H25" s="66">
        <v>962</v>
      </c>
      <c r="I25" s="66">
        <v>924</v>
      </c>
      <c r="J25" s="66">
        <v>983</v>
      </c>
      <c r="K25" s="75">
        <v>1.9</v>
      </c>
      <c r="L25" s="75">
        <v>2</v>
      </c>
      <c r="M25" s="75">
        <v>2.1</v>
      </c>
    </row>
    <row r="26" spans="2:13" x14ac:dyDescent="0.2">
      <c r="B26" s="41" t="s">
        <v>54</v>
      </c>
      <c r="C26" s="27">
        <v>8</v>
      </c>
      <c r="D26" s="27">
        <v>15</v>
      </c>
      <c r="E26" s="27">
        <v>38</v>
      </c>
      <c r="F26" s="27">
        <v>46</v>
      </c>
      <c r="G26" s="27">
        <v>48</v>
      </c>
      <c r="H26" s="27">
        <v>50</v>
      </c>
      <c r="I26" s="27">
        <v>41</v>
      </c>
      <c r="J26" s="27">
        <v>56</v>
      </c>
      <c r="K26" s="38">
        <v>6.9</v>
      </c>
      <c r="L26" s="38">
        <v>7.8</v>
      </c>
      <c r="M26" s="38">
        <v>8.3000000000000007</v>
      </c>
    </row>
    <row r="27" spans="2:13" x14ac:dyDescent="0.2">
      <c r="B27" s="74" t="s">
        <v>31</v>
      </c>
      <c r="C27" s="66">
        <v>184</v>
      </c>
      <c r="D27" s="66">
        <v>232</v>
      </c>
      <c r="E27" s="66">
        <v>287</v>
      </c>
      <c r="F27" s="66">
        <v>341</v>
      </c>
      <c r="G27" s="66">
        <v>394</v>
      </c>
      <c r="H27" s="66">
        <v>456</v>
      </c>
      <c r="I27" s="66">
        <v>432</v>
      </c>
      <c r="J27" s="66">
        <v>463</v>
      </c>
      <c r="K27" s="75">
        <v>3.5</v>
      </c>
      <c r="L27" s="75">
        <v>3.7</v>
      </c>
      <c r="M27" s="75">
        <v>3.8</v>
      </c>
    </row>
    <row r="28" spans="2:13" x14ac:dyDescent="0.2">
      <c r="B28" s="42" t="s">
        <v>69</v>
      </c>
      <c r="C28" s="30">
        <v>164</v>
      </c>
      <c r="D28" s="30">
        <v>176</v>
      </c>
      <c r="E28" s="30">
        <v>178</v>
      </c>
      <c r="F28" s="30">
        <v>179</v>
      </c>
      <c r="G28" s="30">
        <v>170</v>
      </c>
      <c r="H28" s="30">
        <v>174</v>
      </c>
      <c r="I28" s="30">
        <v>165</v>
      </c>
      <c r="J28" s="30">
        <v>170</v>
      </c>
      <c r="K28" s="39">
        <v>0</v>
      </c>
      <c r="L28" s="39">
        <v>0.2</v>
      </c>
      <c r="M28" s="39">
        <v>0.1</v>
      </c>
    </row>
    <row r="29" spans="2:13" x14ac:dyDescent="0.2">
      <c r="B29" s="76" t="s">
        <v>50</v>
      </c>
      <c r="C29" s="66">
        <v>87</v>
      </c>
      <c r="D29" s="77">
        <v>109</v>
      </c>
      <c r="E29" s="77">
        <v>117</v>
      </c>
      <c r="F29" s="77">
        <v>121</v>
      </c>
      <c r="G29" s="77">
        <v>127</v>
      </c>
      <c r="H29" s="77">
        <v>130</v>
      </c>
      <c r="I29" s="77">
        <v>128</v>
      </c>
      <c r="J29" s="77">
        <v>133</v>
      </c>
      <c r="K29" s="78">
        <v>1.5</v>
      </c>
      <c r="L29" s="78">
        <v>1.6</v>
      </c>
      <c r="M29" s="78">
        <v>1.7</v>
      </c>
    </row>
    <row r="30" spans="2:13" x14ac:dyDescent="0.2">
      <c r="B30" s="42" t="s">
        <v>32</v>
      </c>
      <c r="C30" s="27">
        <v>209</v>
      </c>
      <c r="D30" s="30">
        <v>224</v>
      </c>
      <c r="E30" s="30">
        <v>276</v>
      </c>
      <c r="F30" s="30">
        <v>308</v>
      </c>
      <c r="G30" s="30">
        <v>393</v>
      </c>
      <c r="H30" s="30">
        <v>406</v>
      </c>
      <c r="I30" s="30">
        <v>394</v>
      </c>
      <c r="J30" s="30">
        <v>454</v>
      </c>
      <c r="K30" s="39">
        <v>2.6</v>
      </c>
      <c r="L30" s="39">
        <v>2.7</v>
      </c>
      <c r="M30" s="39">
        <v>3.2</v>
      </c>
    </row>
    <row r="31" spans="2:13" x14ac:dyDescent="0.2">
      <c r="B31" s="76" t="s">
        <v>70</v>
      </c>
      <c r="C31" s="66">
        <v>82</v>
      </c>
      <c r="D31" s="77">
        <v>78</v>
      </c>
      <c r="E31" s="77">
        <v>85</v>
      </c>
      <c r="F31" s="77">
        <v>86</v>
      </c>
      <c r="G31" s="77">
        <v>97</v>
      </c>
      <c r="H31" s="77">
        <v>97</v>
      </c>
      <c r="I31" s="77">
        <v>91</v>
      </c>
      <c r="J31" s="77">
        <v>104</v>
      </c>
      <c r="K31" s="78">
        <v>0.4</v>
      </c>
      <c r="L31" s="78">
        <v>0.7</v>
      </c>
      <c r="M31" s="78">
        <v>1</v>
      </c>
    </row>
    <row r="32" spans="2:13" x14ac:dyDescent="0.2">
      <c r="B32" s="42" t="s">
        <v>71</v>
      </c>
      <c r="C32" s="27">
        <v>51</v>
      </c>
      <c r="D32" s="30">
        <v>59</v>
      </c>
      <c r="E32" s="30">
        <v>74</v>
      </c>
      <c r="F32" s="30">
        <v>75</v>
      </c>
      <c r="G32" s="30">
        <v>70</v>
      </c>
      <c r="H32" s="30">
        <v>67</v>
      </c>
      <c r="I32" s="30">
        <v>67</v>
      </c>
      <c r="J32" s="30">
        <v>64</v>
      </c>
      <c r="K32" s="39">
        <v>1</v>
      </c>
      <c r="L32" s="39">
        <v>1.1000000000000001</v>
      </c>
      <c r="M32" s="39">
        <v>0.9</v>
      </c>
    </row>
    <row r="33" spans="2:13" x14ac:dyDescent="0.2">
      <c r="B33" s="76" t="s">
        <v>33</v>
      </c>
      <c r="C33" s="66">
        <v>3587</v>
      </c>
      <c r="D33" s="77">
        <v>3858</v>
      </c>
      <c r="E33" s="77">
        <v>4244</v>
      </c>
      <c r="F33" s="77">
        <v>4549</v>
      </c>
      <c r="G33" s="77">
        <v>4814</v>
      </c>
      <c r="H33" s="77">
        <v>5034</v>
      </c>
      <c r="I33" s="77">
        <v>4626</v>
      </c>
      <c r="J33" s="77">
        <v>5417</v>
      </c>
      <c r="K33" s="78">
        <v>1</v>
      </c>
      <c r="L33" s="78">
        <v>1.4</v>
      </c>
      <c r="M33" s="78">
        <v>1.7</v>
      </c>
    </row>
    <row r="34" spans="2:13" x14ac:dyDescent="0.2">
      <c r="C34" s="43"/>
    </row>
    <row r="35" spans="2:13" x14ac:dyDescent="0.2">
      <c r="C35" s="43"/>
    </row>
    <row r="36" spans="2:13" x14ac:dyDescent="0.2">
      <c r="C36" s="43"/>
    </row>
    <row r="37" spans="2:13" x14ac:dyDescent="0.2">
      <c r="C37" s="44"/>
    </row>
    <row r="38" spans="2:13" x14ac:dyDescent="0.2">
      <c r="C38" s="44"/>
    </row>
    <row r="39" spans="2:13" x14ac:dyDescent="0.2">
      <c r="C39" s="44"/>
    </row>
    <row r="40" spans="2:13" x14ac:dyDescent="0.2">
      <c r="C40" s="43"/>
    </row>
    <row r="41" spans="2:13" x14ac:dyDescent="0.2">
      <c r="C41" s="43"/>
    </row>
    <row r="42" spans="2:13" x14ac:dyDescent="0.2">
      <c r="C42" s="43"/>
    </row>
    <row r="43" spans="2:13" x14ac:dyDescent="0.2">
      <c r="C43" s="43"/>
    </row>
    <row r="44" spans="2:13" x14ac:dyDescent="0.2">
      <c r="C44" s="43"/>
    </row>
    <row r="45" spans="2:13" x14ac:dyDescent="0.2">
      <c r="C45" s="43"/>
    </row>
    <row r="46" spans="2:13" x14ac:dyDescent="0.2">
      <c r="C46" s="43"/>
    </row>
    <row r="47" spans="2:13" x14ac:dyDescent="0.2">
      <c r="C47" s="43"/>
    </row>
    <row r="48" spans="2:13" x14ac:dyDescent="0.2">
      <c r="C48" s="43"/>
    </row>
    <row r="49" spans="3:3" x14ac:dyDescent="0.2">
      <c r="C49" s="44"/>
    </row>
    <row r="50" spans="3:3" x14ac:dyDescent="0.2">
      <c r="C50" s="44"/>
    </row>
    <row r="51" spans="3:3" x14ac:dyDescent="0.2">
      <c r="C51" s="44"/>
    </row>
    <row r="52" spans="3:3" x14ac:dyDescent="0.2">
      <c r="C52" s="43"/>
    </row>
    <row r="53" spans="3:3" x14ac:dyDescent="0.2">
      <c r="C53" s="43"/>
    </row>
    <row r="54" spans="3:3" x14ac:dyDescent="0.2">
      <c r="C54" s="43"/>
    </row>
    <row r="55" spans="3:3" x14ac:dyDescent="0.2">
      <c r="C55" s="43"/>
    </row>
    <row r="56" spans="3:3" x14ac:dyDescent="0.2">
      <c r="C56" s="43"/>
    </row>
    <row r="57" spans="3:3" x14ac:dyDescent="0.2">
      <c r="C57" s="43"/>
    </row>
    <row r="58" spans="3:3" x14ac:dyDescent="0.2">
      <c r="C58" s="43"/>
    </row>
    <row r="59" spans="3:3" x14ac:dyDescent="0.2">
      <c r="C59" s="43"/>
    </row>
    <row r="60" spans="3:3" x14ac:dyDescent="0.2">
      <c r="C60" s="43"/>
    </row>
    <row r="61" spans="3:3" x14ac:dyDescent="0.2">
      <c r="C61" s="43"/>
    </row>
    <row r="62" spans="3:3" x14ac:dyDescent="0.2">
      <c r="C62" s="43"/>
    </row>
    <row r="63" spans="3:3" x14ac:dyDescent="0.2">
      <c r="C63" s="44"/>
    </row>
    <row r="64" spans="3:3" x14ac:dyDescent="0.2">
      <c r="C64" s="44"/>
    </row>
    <row r="65" spans="3:3" x14ac:dyDescent="0.2">
      <c r="C65" s="44"/>
    </row>
    <row r="66" spans="3:3" x14ac:dyDescent="0.2">
      <c r="C66" s="43"/>
    </row>
    <row r="67" spans="3:3" x14ac:dyDescent="0.2">
      <c r="C67" s="43"/>
    </row>
    <row r="68" spans="3:3" x14ac:dyDescent="0.2">
      <c r="C68" s="43"/>
    </row>
    <row r="69" spans="3:3" x14ac:dyDescent="0.2">
      <c r="C69" s="43"/>
    </row>
    <row r="70" spans="3:3" x14ac:dyDescent="0.2">
      <c r="C70" s="43"/>
    </row>
    <row r="71" spans="3:3" x14ac:dyDescent="0.2">
      <c r="C71" s="43"/>
    </row>
    <row r="72" spans="3:3" x14ac:dyDescent="0.2">
      <c r="C72" s="43"/>
    </row>
    <row r="73" spans="3:3" x14ac:dyDescent="0.2">
      <c r="C73" s="43"/>
    </row>
    <row r="74" spans="3:3" x14ac:dyDescent="0.2">
      <c r="C74" s="43"/>
    </row>
    <row r="75" spans="3:3" x14ac:dyDescent="0.2">
      <c r="C75" s="44"/>
    </row>
    <row r="76" spans="3:3" x14ac:dyDescent="0.2">
      <c r="C76" s="44"/>
    </row>
    <row r="77" spans="3:3" x14ac:dyDescent="0.2">
      <c r="C77" s="44"/>
    </row>
    <row r="78" spans="3:3" x14ac:dyDescent="0.2">
      <c r="C78" s="43"/>
    </row>
    <row r="79" spans="3:3" x14ac:dyDescent="0.2">
      <c r="C79" s="43"/>
    </row>
    <row r="80" spans="3:3" x14ac:dyDescent="0.2">
      <c r="C80" s="43"/>
    </row>
    <row r="81" spans="3:3" x14ac:dyDescent="0.2">
      <c r="C81" s="43"/>
    </row>
    <row r="82" spans="3:3" x14ac:dyDescent="0.2">
      <c r="C82" s="43"/>
    </row>
    <row r="83" spans="3:3" x14ac:dyDescent="0.2">
      <c r="C83" s="43"/>
    </row>
    <row r="84" spans="3:3" x14ac:dyDescent="0.2">
      <c r="C84" s="43"/>
    </row>
    <row r="85" spans="3:3" x14ac:dyDescent="0.2">
      <c r="C85" s="43"/>
    </row>
    <row r="86" spans="3:3" x14ac:dyDescent="0.2">
      <c r="C86" s="43"/>
    </row>
    <row r="87" spans="3:3" x14ac:dyDescent="0.2">
      <c r="C87" s="44"/>
    </row>
    <row r="88" spans="3:3" x14ac:dyDescent="0.2">
      <c r="C88" s="44"/>
    </row>
    <row r="89" spans="3:3" x14ac:dyDescent="0.2">
      <c r="C89" s="44"/>
    </row>
    <row r="90" spans="3:3" x14ac:dyDescent="0.2">
      <c r="C90" s="43"/>
    </row>
    <row r="91" spans="3:3" x14ac:dyDescent="0.2">
      <c r="C91" s="43"/>
    </row>
    <row r="92" spans="3:3" x14ac:dyDescent="0.2">
      <c r="C92" s="43"/>
    </row>
    <row r="93" spans="3:3" x14ac:dyDescent="0.2">
      <c r="C93" s="43"/>
    </row>
    <row r="94" spans="3:3" x14ac:dyDescent="0.2">
      <c r="C94" s="43"/>
    </row>
    <row r="95" spans="3:3" x14ac:dyDescent="0.2">
      <c r="C95" s="43"/>
    </row>
    <row r="96" spans="3:3" x14ac:dyDescent="0.2">
      <c r="C96" s="43"/>
    </row>
    <row r="97" spans="3:3" x14ac:dyDescent="0.2">
      <c r="C97" s="43"/>
    </row>
    <row r="98" spans="3:3" x14ac:dyDescent="0.2">
      <c r="C98" s="43"/>
    </row>
    <row r="99" spans="3:3" x14ac:dyDescent="0.2">
      <c r="C99" s="44"/>
    </row>
    <row r="100" spans="3:3" x14ac:dyDescent="0.2">
      <c r="C100" s="44"/>
    </row>
    <row r="101" spans="3:3" x14ac:dyDescent="0.2">
      <c r="C101" s="44"/>
    </row>
    <row r="102" spans="3:3" x14ac:dyDescent="0.2">
      <c r="C102" s="43"/>
    </row>
    <row r="103" spans="3:3" x14ac:dyDescent="0.2">
      <c r="C103" s="43"/>
    </row>
    <row r="104" spans="3:3" x14ac:dyDescent="0.2">
      <c r="C104" s="43"/>
    </row>
    <row r="105" spans="3:3" x14ac:dyDescent="0.2">
      <c r="C105" s="43"/>
    </row>
    <row r="106" spans="3:3" x14ac:dyDescent="0.2">
      <c r="C106" s="43"/>
    </row>
    <row r="107" spans="3:3" x14ac:dyDescent="0.2">
      <c r="C107" s="43"/>
    </row>
    <row r="108" spans="3:3" x14ac:dyDescent="0.2">
      <c r="C108" s="43"/>
    </row>
    <row r="109" spans="3:3" x14ac:dyDescent="0.2">
      <c r="C109" s="43"/>
    </row>
    <row r="110" spans="3:3" x14ac:dyDescent="0.2">
      <c r="C110" s="43"/>
    </row>
    <row r="111" spans="3:3" x14ac:dyDescent="0.2">
      <c r="C111" s="44"/>
    </row>
    <row r="112" spans="3:3" x14ac:dyDescent="0.2">
      <c r="C112" s="44"/>
    </row>
    <row r="113" spans="3:3" x14ac:dyDescent="0.2">
      <c r="C113" s="44"/>
    </row>
    <row r="114" spans="3:3" x14ac:dyDescent="0.2">
      <c r="C114" s="43"/>
    </row>
    <row r="115" spans="3:3" x14ac:dyDescent="0.2">
      <c r="C115" s="43"/>
    </row>
    <row r="116" spans="3:3" x14ac:dyDescent="0.2">
      <c r="C116" s="43"/>
    </row>
    <row r="117" spans="3:3" x14ac:dyDescent="0.2">
      <c r="C117" s="43"/>
    </row>
    <row r="118" spans="3:3" x14ac:dyDescent="0.2">
      <c r="C118" s="43"/>
    </row>
    <row r="119" spans="3:3" x14ac:dyDescent="0.2">
      <c r="C119" s="43"/>
    </row>
    <row r="120" spans="3:3" x14ac:dyDescent="0.2">
      <c r="C120" s="43"/>
    </row>
    <row r="121" spans="3:3" x14ac:dyDescent="0.2">
      <c r="C121" s="43"/>
    </row>
    <row r="122" spans="3:3" x14ac:dyDescent="0.2">
      <c r="C122" s="43"/>
    </row>
    <row r="123" spans="3:3" x14ac:dyDescent="0.2">
      <c r="C123" s="44"/>
    </row>
    <row r="124" spans="3:3" x14ac:dyDescent="0.2">
      <c r="C124" s="44"/>
    </row>
    <row r="125" spans="3:3" x14ac:dyDescent="0.2">
      <c r="C125" s="44"/>
    </row>
    <row r="126" spans="3:3" x14ac:dyDescent="0.2">
      <c r="C126" s="43"/>
    </row>
    <row r="127" spans="3:3" x14ac:dyDescent="0.2">
      <c r="C127" s="43"/>
    </row>
    <row r="128" spans="3:3" x14ac:dyDescent="0.2">
      <c r="C128" s="43"/>
    </row>
    <row r="129" spans="3:3" x14ac:dyDescent="0.2">
      <c r="C129" s="43"/>
    </row>
    <row r="130" spans="3:3" x14ac:dyDescent="0.2">
      <c r="C130" s="43"/>
    </row>
    <row r="131" spans="3:3" x14ac:dyDescent="0.2">
      <c r="C131" s="43"/>
    </row>
    <row r="132" spans="3:3" x14ac:dyDescent="0.2">
      <c r="C132" s="43"/>
    </row>
    <row r="133" spans="3:3" x14ac:dyDescent="0.2">
      <c r="C133" s="43"/>
    </row>
    <row r="134" spans="3:3" x14ac:dyDescent="0.2">
      <c r="C134" s="43"/>
    </row>
    <row r="135" spans="3:3" x14ac:dyDescent="0.2">
      <c r="C135" s="43"/>
    </row>
    <row r="136" spans="3:3" x14ac:dyDescent="0.2">
      <c r="C136" s="44"/>
    </row>
    <row r="137" spans="3:3" x14ac:dyDescent="0.2">
      <c r="C137" s="44"/>
    </row>
    <row r="138" spans="3:3" x14ac:dyDescent="0.2">
      <c r="C138" s="44"/>
    </row>
    <row r="139" spans="3:3" x14ac:dyDescent="0.2">
      <c r="C139" s="43"/>
    </row>
    <row r="140" spans="3:3" x14ac:dyDescent="0.2">
      <c r="C140" s="43"/>
    </row>
    <row r="141" spans="3:3" x14ac:dyDescent="0.2">
      <c r="C141" s="43"/>
    </row>
    <row r="142" spans="3:3" x14ac:dyDescent="0.2">
      <c r="C142" s="43"/>
    </row>
    <row r="143" spans="3:3" x14ac:dyDescent="0.2">
      <c r="C143" s="43"/>
    </row>
    <row r="144" spans="3:3" x14ac:dyDescent="0.2">
      <c r="C144" s="43"/>
    </row>
    <row r="145" spans="3:3" x14ac:dyDescent="0.2">
      <c r="C145" s="43"/>
    </row>
    <row r="146" spans="3:3" x14ac:dyDescent="0.2">
      <c r="C146" s="43"/>
    </row>
    <row r="147" spans="3:3" x14ac:dyDescent="0.2">
      <c r="C147" s="43"/>
    </row>
    <row r="148" spans="3:3" x14ac:dyDescent="0.2">
      <c r="C148" s="44"/>
    </row>
    <row r="149" spans="3:3" x14ac:dyDescent="0.2">
      <c r="C149" s="44"/>
    </row>
    <row r="150" spans="3:3" x14ac:dyDescent="0.2">
      <c r="C150" s="44"/>
    </row>
    <row r="151" spans="3:3" x14ac:dyDescent="0.2">
      <c r="C151" s="43"/>
    </row>
    <row r="152" spans="3:3" x14ac:dyDescent="0.2">
      <c r="C152" s="43"/>
    </row>
    <row r="153" spans="3:3" x14ac:dyDescent="0.2">
      <c r="C153" s="43"/>
    </row>
    <row r="154" spans="3:3" x14ac:dyDescent="0.2">
      <c r="C154" s="43"/>
    </row>
    <row r="155" spans="3:3" x14ac:dyDescent="0.2">
      <c r="C155" s="43"/>
    </row>
    <row r="156" spans="3:3" x14ac:dyDescent="0.2">
      <c r="C156" s="43"/>
    </row>
    <row r="157" spans="3:3" x14ac:dyDescent="0.2">
      <c r="C157" s="43"/>
    </row>
    <row r="158" spans="3:3" x14ac:dyDescent="0.2">
      <c r="C158" s="43"/>
    </row>
    <row r="159" spans="3:3" x14ac:dyDescent="0.2">
      <c r="C159" s="43"/>
    </row>
    <row r="160" spans="3:3" x14ac:dyDescent="0.2">
      <c r="C160" s="43"/>
    </row>
    <row r="161" spans="3:3" x14ac:dyDescent="0.2">
      <c r="C161" s="43"/>
    </row>
    <row r="162" spans="3:3" x14ac:dyDescent="0.2">
      <c r="C162" s="44"/>
    </row>
    <row r="163" spans="3:3" x14ac:dyDescent="0.2">
      <c r="C163" s="44"/>
    </row>
    <row r="164" spans="3:3" x14ac:dyDescent="0.2">
      <c r="C164" s="44"/>
    </row>
    <row r="165" spans="3:3" x14ac:dyDescent="0.2">
      <c r="C165" s="43"/>
    </row>
    <row r="166" spans="3:3" x14ac:dyDescent="0.2">
      <c r="C166" s="43"/>
    </row>
    <row r="167" spans="3:3" x14ac:dyDescent="0.2">
      <c r="C167" s="43"/>
    </row>
    <row r="168" spans="3:3" x14ac:dyDescent="0.2">
      <c r="C168" s="43"/>
    </row>
    <row r="169" spans="3:3" x14ac:dyDescent="0.2">
      <c r="C169" s="43"/>
    </row>
    <row r="170" spans="3:3" x14ac:dyDescent="0.2">
      <c r="C170" s="43"/>
    </row>
    <row r="171" spans="3:3" x14ac:dyDescent="0.2">
      <c r="C171" s="43"/>
    </row>
    <row r="172" spans="3:3" x14ac:dyDescent="0.2">
      <c r="C172" s="43"/>
    </row>
    <row r="173" spans="3:3" x14ac:dyDescent="0.2">
      <c r="C173" s="43"/>
    </row>
    <row r="174" spans="3:3" x14ac:dyDescent="0.2">
      <c r="C174" s="44"/>
    </row>
    <row r="175" spans="3:3" x14ac:dyDescent="0.2">
      <c r="C175" s="44"/>
    </row>
    <row r="176" spans="3:3" x14ac:dyDescent="0.2">
      <c r="C176" s="44"/>
    </row>
    <row r="177" spans="3:3" x14ac:dyDescent="0.2">
      <c r="C177" s="43"/>
    </row>
    <row r="178" spans="3:3" x14ac:dyDescent="0.2">
      <c r="C178" s="43"/>
    </row>
    <row r="179" spans="3:3" x14ac:dyDescent="0.2">
      <c r="C179" s="43"/>
    </row>
    <row r="180" spans="3:3" x14ac:dyDescent="0.2">
      <c r="C180" s="43"/>
    </row>
    <row r="181" spans="3:3" x14ac:dyDescent="0.2">
      <c r="C181" s="43"/>
    </row>
    <row r="182" spans="3:3" x14ac:dyDescent="0.2">
      <c r="C182" s="43"/>
    </row>
    <row r="183" spans="3:3" x14ac:dyDescent="0.2">
      <c r="C183" s="43"/>
    </row>
    <row r="184" spans="3:3" x14ac:dyDescent="0.2">
      <c r="C184" s="43"/>
    </row>
    <row r="185" spans="3:3" x14ac:dyDescent="0.2">
      <c r="C185" s="43"/>
    </row>
    <row r="186" spans="3:3" x14ac:dyDescent="0.2">
      <c r="C186" s="44"/>
    </row>
    <row r="187" spans="3:3" x14ac:dyDescent="0.2">
      <c r="C187" s="44"/>
    </row>
    <row r="188" spans="3:3" x14ac:dyDescent="0.2">
      <c r="C188" s="44"/>
    </row>
    <row r="189" spans="3:3" x14ac:dyDescent="0.2">
      <c r="C189" s="43"/>
    </row>
    <row r="190" spans="3:3" x14ac:dyDescent="0.2">
      <c r="C190" s="43"/>
    </row>
    <row r="191" spans="3:3" x14ac:dyDescent="0.2">
      <c r="C191" s="43"/>
    </row>
    <row r="192" spans="3:3" x14ac:dyDescent="0.2">
      <c r="C192" s="43"/>
    </row>
    <row r="193" spans="3:3" x14ac:dyDescent="0.2">
      <c r="C193" s="43"/>
    </row>
    <row r="194" spans="3:3" x14ac:dyDescent="0.2">
      <c r="C194" s="43"/>
    </row>
    <row r="195" spans="3:3" x14ac:dyDescent="0.2">
      <c r="C195" s="43"/>
    </row>
    <row r="196" spans="3:3" x14ac:dyDescent="0.2">
      <c r="C196" s="43"/>
    </row>
    <row r="197" spans="3:3" x14ac:dyDescent="0.2">
      <c r="C197" s="43"/>
    </row>
    <row r="198" spans="3:3" x14ac:dyDescent="0.2">
      <c r="C198" s="43"/>
    </row>
    <row r="199" spans="3:3" x14ac:dyDescent="0.2">
      <c r="C199" s="44"/>
    </row>
    <row r="200" spans="3:3" x14ac:dyDescent="0.2">
      <c r="C200" s="44"/>
    </row>
    <row r="201" spans="3:3" x14ac:dyDescent="0.2">
      <c r="C201" s="44"/>
    </row>
    <row r="202" spans="3:3" x14ac:dyDescent="0.2">
      <c r="C202" s="43"/>
    </row>
    <row r="203" spans="3:3" x14ac:dyDescent="0.2">
      <c r="C203" s="43"/>
    </row>
    <row r="204" spans="3:3" x14ac:dyDescent="0.2">
      <c r="C204" s="43"/>
    </row>
    <row r="205" spans="3:3" x14ac:dyDescent="0.2">
      <c r="C205" s="43"/>
    </row>
    <row r="206" spans="3:3" x14ac:dyDescent="0.2">
      <c r="C206" s="43"/>
    </row>
    <row r="207" spans="3:3" x14ac:dyDescent="0.2">
      <c r="C207" s="43"/>
    </row>
    <row r="208" spans="3:3" x14ac:dyDescent="0.2">
      <c r="C208" s="43"/>
    </row>
    <row r="209" spans="3:3" x14ac:dyDescent="0.2">
      <c r="C209" s="43"/>
    </row>
    <row r="210" spans="3:3" x14ac:dyDescent="0.2">
      <c r="C210" s="43"/>
    </row>
    <row r="211" spans="3:3" x14ac:dyDescent="0.2">
      <c r="C211" s="44"/>
    </row>
    <row r="212" spans="3:3" x14ac:dyDescent="0.2">
      <c r="C212" s="44"/>
    </row>
    <row r="213" spans="3:3" x14ac:dyDescent="0.2">
      <c r="C213" s="44"/>
    </row>
    <row r="214" spans="3:3" x14ac:dyDescent="0.2">
      <c r="C214" s="43"/>
    </row>
    <row r="215" spans="3:3" x14ac:dyDescent="0.2">
      <c r="C215" s="43"/>
    </row>
    <row r="216" spans="3:3" x14ac:dyDescent="0.2">
      <c r="C216" s="43"/>
    </row>
    <row r="217" spans="3:3" x14ac:dyDescent="0.2">
      <c r="C217" s="43"/>
    </row>
    <row r="218" spans="3:3" x14ac:dyDescent="0.2">
      <c r="C218" s="43"/>
    </row>
    <row r="219" spans="3:3" x14ac:dyDescent="0.2">
      <c r="C219" s="43"/>
    </row>
    <row r="220" spans="3:3" x14ac:dyDescent="0.2">
      <c r="C220" s="43"/>
    </row>
    <row r="221" spans="3:3" x14ac:dyDescent="0.2">
      <c r="C221" s="43"/>
    </row>
    <row r="222" spans="3:3" x14ac:dyDescent="0.2">
      <c r="C222" s="43"/>
    </row>
    <row r="223" spans="3:3" x14ac:dyDescent="0.2">
      <c r="C223" s="44"/>
    </row>
    <row r="224" spans="3:3" x14ac:dyDescent="0.2">
      <c r="C224" s="44"/>
    </row>
    <row r="225" spans="3:3" x14ac:dyDescent="0.2">
      <c r="C225" s="44"/>
    </row>
    <row r="226" spans="3:3" x14ac:dyDescent="0.2">
      <c r="C226" s="43"/>
    </row>
    <row r="227" spans="3:3" x14ac:dyDescent="0.2">
      <c r="C227" s="43"/>
    </row>
    <row r="228" spans="3:3" x14ac:dyDescent="0.2">
      <c r="C228" s="43"/>
    </row>
    <row r="229" spans="3:3" x14ac:dyDescent="0.2">
      <c r="C229" s="43"/>
    </row>
    <row r="230" spans="3:3" x14ac:dyDescent="0.2">
      <c r="C230" s="43"/>
    </row>
    <row r="231" spans="3:3" x14ac:dyDescent="0.2">
      <c r="C231" s="43"/>
    </row>
    <row r="232" spans="3:3" x14ac:dyDescent="0.2">
      <c r="C232" s="43"/>
    </row>
    <row r="233" spans="3:3" x14ac:dyDescent="0.2">
      <c r="C233" s="43"/>
    </row>
    <row r="234" spans="3:3" x14ac:dyDescent="0.2">
      <c r="C234" s="43"/>
    </row>
    <row r="235" spans="3:3" x14ac:dyDescent="0.2">
      <c r="C235" s="44"/>
    </row>
    <row r="236" spans="3:3" x14ac:dyDescent="0.2">
      <c r="C236" s="44"/>
    </row>
    <row r="237" spans="3:3" x14ac:dyDescent="0.2">
      <c r="C237" s="44"/>
    </row>
    <row r="238" spans="3:3" x14ac:dyDescent="0.2">
      <c r="C238" s="43"/>
    </row>
    <row r="239" spans="3:3" x14ac:dyDescent="0.2">
      <c r="C239" s="43"/>
    </row>
    <row r="240" spans="3:3" x14ac:dyDescent="0.2">
      <c r="C240" s="43"/>
    </row>
    <row r="241" spans="3:3" x14ac:dyDescent="0.2">
      <c r="C241" s="43"/>
    </row>
    <row r="242" spans="3:3" x14ac:dyDescent="0.2">
      <c r="C242" s="43"/>
    </row>
    <row r="243" spans="3:3" x14ac:dyDescent="0.2">
      <c r="C243" s="43"/>
    </row>
    <row r="244" spans="3:3" x14ac:dyDescent="0.2">
      <c r="C244" s="43"/>
    </row>
    <row r="245" spans="3:3" x14ac:dyDescent="0.2">
      <c r="C245" s="43"/>
    </row>
    <row r="246" spans="3:3" x14ac:dyDescent="0.2">
      <c r="C246" s="43"/>
    </row>
    <row r="247" spans="3:3" x14ac:dyDescent="0.2">
      <c r="C247" s="44"/>
    </row>
    <row r="248" spans="3:3" x14ac:dyDescent="0.2">
      <c r="C248" s="44"/>
    </row>
    <row r="249" spans="3:3" x14ac:dyDescent="0.2">
      <c r="C249" s="44"/>
    </row>
    <row r="250" spans="3:3" x14ac:dyDescent="0.2">
      <c r="C250" s="43"/>
    </row>
    <row r="251" spans="3:3" x14ac:dyDescent="0.2">
      <c r="C251" s="43"/>
    </row>
    <row r="252" spans="3:3" x14ac:dyDescent="0.2">
      <c r="C252" s="43"/>
    </row>
    <row r="253" spans="3:3" x14ac:dyDescent="0.2">
      <c r="C253" s="43"/>
    </row>
    <row r="254" spans="3:3" x14ac:dyDescent="0.2">
      <c r="C254" s="43"/>
    </row>
    <row r="255" spans="3:3" x14ac:dyDescent="0.2">
      <c r="C255" s="43"/>
    </row>
    <row r="256" spans="3:3" x14ac:dyDescent="0.2">
      <c r="C256" s="43"/>
    </row>
    <row r="257" spans="3:3" x14ac:dyDescent="0.2">
      <c r="C257" s="43"/>
    </row>
    <row r="258" spans="3:3" x14ac:dyDescent="0.2">
      <c r="C258" s="43"/>
    </row>
    <row r="259" spans="3:3" x14ac:dyDescent="0.2">
      <c r="C259" s="44"/>
    </row>
    <row r="260" spans="3:3" x14ac:dyDescent="0.2">
      <c r="C260" s="44"/>
    </row>
    <row r="261" spans="3:3" x14ac:dyDescent="0.2">
      <c r="C261" s="44"/>
    </row>
  </sheetData>
  <mergeCells count="4">
    <mergeCell ref="C5:C6"/>
    <mergeCell ref="D5:H5"/>
    <mergeCell ref="K5:M5"/>
    <mergeCell ref="B5:B6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2"/>
  <sheetViews>
    <sheetView workbookViewId="0"/>
  </sheetViews>
  <sheetFormatPr defaultRowHeight="12.75" x14ac:dyDescent="0.2"/>
  <cols>
    <col min="1" max="1" width="9.140625" style="19"/>
    <col min="2" max="2" width="18.85546875" style="40" customWidth="1"/>
    <col min="3" max="3" width="6.28515625" style="19" customWidth="1"/>
    <col min="4" max="8" width="10.28515625" style="19" customWidth="1"/>
    <col min="9" max="10" width="17.5703125" style="19" customWidth="1"/>
    <col min="11" max="13" width="16.42578125" style="19" customWidth="1"/>
    <col min="14" max="16384" width="9.140625" style="19"/>
  </cols>
  <sheetData>
    <row r="1" spans="2:13" ht="15" customHeight="1" x14ac:dyDescent="0.25">
      <c r="B1" s="81" t="s">
        <v>151</v>
      </c>
      <c r="G1" s="3"/>
    </row>
    <row r="3" spans="2:13" x14ac:dyDescent="0.2">
      <c r="B3" s="40" t="s">
        <v>142</v>
      </c>
    </row>
    <row r="5" spans="2:13" x14ac:dyDescent="0.2">
      <c r="B5" s="98"/>
      <c r="C5" s="97">
        <v>2014</v>
      </c>
      <c r="D5" s="97" t="s">
        <v>14</v>
      </c>
      <c r="E5" s="97"/>
      <c r="F5" s="97"/>
      <c r="G5" s="97"/>
      <c r="H5" s="97"/>
      <c r="I5" s="14" t="s">
        <v>15</v>
      </c>
      <c r="J5" s="14" t="s">
        <v>16</v>
      </c>
      <c r="K5" s="97" t="s">
        <v>59</v>
      </c>
      <c r="L5" s="97"/>
      <c r="M5" s="97"/>
    </row>
    <row r="6" spans="2:13" x14ac:dyDescent="0.2">
      <c r="B6" s="98"/>
      <c r="C6" s="97"/>
      <c r="D6" s="12">
        <v>2020</v>
      </c>
      <c r="E6" s="12">
        <v>2025</v>
      </c>
      <c r="F6" s="12">
        <v>2030</v>
      </c>
      <c r="G6" s="12">
        <v>2035</v>
      </c>
      <c r="H6" s="12">
        <v>2040</v>
      </c>
      <c r="I6" s="12">
        <v>2040</v>
      </c>
      <c r="J6" s="12">
        <v>2040</v>
      </c>
      <c r="K6" s="12" t="s">
        <v>15</v>
      </c>
      <c r="L6" s="12" t="s">
        <v>58</v>
      </c>
      <c r="M6" s="12" t="s">
        <v>16</v>
      </c>
    </row>
    <row r="7" spans="2:13" x14ac:dyDescent="0.2">
      <c r="B7" s="74" t="s">
        <v>19</v>
      </c>
      <c r="C7" s="66">
        <v>663</v>
      </c>
      <c r="D7" s="66">
        <v>564</v>
      </c>
      <c r="E7" s="66">
        <v>534</v>
      </c>
      <c r="F7" s="66">
        <v>507</v>
      </c>
      <c r="G7" s="66">
        <v>482</v>
      </c>
      <c r="H7" s="66">
        <v>459</v>
      </c>
      <c r="I7" s="66">
        <v>476</v>
      </c>
      <c r="J7" s="66">
        <v>434</v>
      </c>
      <c r="K7" s="79">
        <v>-1.3</v>
      </c>
      <c r="L7" s="79">
        <v>-1.4</v>
      </c>
      <c r="M7" s="79">
        <v>-1.6</v>
      </c>
    </row>
    <row r="8" spans="2:13" x14ac:dyDescent="0.2">
      <c r="B8" s="41" t="s">
        <v>40</v>
      </c>
      <c r="C8" s="27">
        <v>47</v>
      </c>
      <c r="D8" s="27">
        <v>48</v>
      </c>
      <c r="E8" s="27">
        <v>52</v>
      </c>
      <c r="F8" s="27">
        <v>56</v>
      </c>
      <c r="G8" s="27">
        <v>60</v>
      </c>
      <c r="H8" s="27">
        <v>64</v>
      </c>
      <c r="I8" s="27">
        <v>62</v>
      </c>
      <c r="J8" s="27">
        <v>65</v>
      </c>
      <c r="K8" s="45">
        <v>1.1000000000000001</v>
      </c>
      <c r="L8" s="45">
        <v>1.2</v>
      </c>
      <c r="M8" s="45">
        <v>1.3</v>
      </c>
    </row>
    <row r="9" spans="2:13" x14ac:dyDescent="0.2">
      <c r="B9" s="74" t="s">
        <v>22</v>
      </c>
      <c r="C9" s="66">
        <v>449</v>
      </c>
      <c r="D9" s="66">
        <v>393</v>
      </c>
      <c r="E9" s="66">
        <v>340</v>
      </c>
      <c r="F9" s="66">
        <v>272</v>
      </c>
      <c r="G9" s="66">
        <v>248</v>
      </c>
      <c r="H9" s="66">
        <v>228</v>
      </c>
      <c r="I9" s="66">
        <v>245</v>
      </c>
      <c r="J9" s="66">
        <v>208</v>
      </c>
      <c r="K9" s="79">
        <v>-2.2999999999999998</v>
      </c>
      <c r="L9" s="79">
        <v>-2.6</v>
      </c>
      <c r="M9" s="79">
        <v>-2.9</v>
      </c>
    </row>
    <row r="10" spans="2:13" x14ac:dyDescent="0.2">
      <c r="B10" s="41" t="s">
        <v>24</v>
      </c>
      <c r="C10" s="27">
        <v>269</v>
      </c>
      <c r="D10" s="27">
        <v>272</v>
      </c>
      <c r="E10" s="27">
        <v>268</v>
      </c>
      <c r="F10" s="27">
        <v>270</v>
      </c>
      <c r="G10" s="27">
        <v>266</v>
      </c>
      <c r="H10" s="27">
        <v>266</v>
      </c>
      <c r="I10" s="27">
        <v>262</v>
      </c>
      <c r="J10" s="27">
        <v>272</v>
      </c>
      <c r="K10" s="45">
        <v>-0.1</v>
      </c>
      <c r="L10" s="45">
        <v>0</v>
      </c>
      <c r="M10" s="45">
        <v>0</v>
      </c>
    </row>
    <row r="11" spans="2:13" x14ac:dyDescent="0.2">
      <c r="B11" s="74" t="s">
        <v>26</v>
      </c>
      <c r="C11" s="66">
        <v>347</v>
      </c>
      <c r="D11" s="66">
        <v>320</v>
      </c>
      <c r="E11" s="66">
        <v>300</v>
      </c>
      <c r="F11" s="66">
        <v>281</v>
      </c>
      <c r="G11" s="66">
        <v>264</v>
      </c>
      <c r="H11" s="66">
        <v>248</v>
      </c>
      <c r="I11" s="66">
        <v>255</v>
      </c>
      <c r="J11" s="66">
        <v>239</v>
      </c>
      <c r="K11" s="79">
        <v>-1.2</v>
      </c>
      <c r="L11" s="79">
        <v>-1.3</v>
      </c>
      <c r="M11" s="79">
        <v>-1.4</v>
      </c>
    </row>
    <row r="12" spans="2:13" x14ac:dyDescent="0.2">
      <c r="B12" s="41" t="s">
        <v>39</v>
      </c>
      <c r="C12" s="27">
        <v>3654</v>
      </c>
      <c r="D12" s="27">
        <v>4018</v>
      </c>
      <c r="E12" s="27">
        <v>4227</v>
      </c>
      <c r="F12" s="27">
        <v>4413</v>
      </c>
      <c r="G12" s="27">
        <v>4617</v>
      </c>
      <c r="H12" s="27">
        <v>4808</v>
      </c>
      <c r="I12" s="27">
        <v>4635</v>
      </c>
      <c r="J12" s="27">
        <v>4959</v>
      </c>
      <c r="K12" s="45">
        <v>0.9</v>
      </c>
      <c r="L12" s="45">
        <v>1.1000000000000001</v>
      </c>
      <c r="M12" s="45">
        <v>1.2</v>
      </c>
    </row>
    <row r="13" spans="2:13" x14ac:dyDescent="0.2">
      <c r="B13" s="74" t="s">
        <v>28</v>
      </c>
      <c r="C13" s="66">
        <v>540</v>
      </c>
      <c r="D13" s="66">
        <v>735</v>
      </c>
      <c r="E13" s="66">
        <v>922</v>
      </c>
      <c r="F13" s="66">
        <v>1116</v>
      </c>
      <c r="G13" s="66">
        <v>1318</v>
      </c>
      <c r="H13" s="66">
        <v>1520</v>
      </c>
      <c r="I13" s="66">
        <v>1382</v>
      </c>
      <c r="J13" s="66">
        <v>1583</v>
      </c>
      <c r="K13" s="79">
        <v>3.7</v>
      </c>
      <c r="L13" s="79">
        <v>4.0999999999999996</v>
      </c>
      <c r="M13" s="79">
        <v>4.2</v>
      </c>
    </row>
    <row r="14" spans="2:13" x14ac:dyDescent="0.2">
      <c r="B14" s="41" t="s">
        <v>29</v>
      </c>
      <c r="C14" s="27">
        <v>2944</v>
      </c>
      <c r="D14" s="27">
        <v>3068</v>
      </c>
      <c r="E14" s="27">
        <v>3056</v>
      </c>
      <c r="F14" s="27">
        <v>3011</v>
      </c>
      <c r="G14" s="27">
        <v>2978</v>
      </c>
      <c r="H14" s="27">
        <v>2934</v>
      </c>
      <c r="I14" s="27">
        <v>2929</v>
      </c>
      <c r="J14" s="27">
        <v>2997</v>
      </c>
      <c r="K14" s="45">
        <v>0</v>
      </c>
      <c r="L14" s="45">
        <v>0</v>
      </c>
      <c r="M14" s="45">
        <v>0.1</v>
      </c>
    </row>
    <row r="15" spans="2:13" x14ac:dyDescent="0.2">
      <c r="B15" s="74" t="s">
        <v>30</v>
      </c>
      <c r="C15" s="66">
        <v>14</v>
      </c>
      <c r="D15" s="66">
        <v>14</v>
      </c>
      <c r="E15" s="66">
        <v>14</v>
      </c>
      <c r="F15" s="66">
        <v>14</v>
      </c>
      <c r="G15" s="66">
        <v>14</v>
      </c>
      <c r="H15" s="66">
        <v>14</v>
      </c>
      <c r="I15" s="66">
        <v>13</v>
      </c>
      <c r="J15" s="66">
        <v>14</v>
      </c>
      <c r="K15" s="79">
        <v>-0.1</v>
      </c>
      <c r="L15" s="79">
        <v>0.1</v>
      </c>
      <c r="M15" s="79">
        <v>0.2</v>
      </c>
    </row>
    <row r="16" spans="2:13" x14ac:dyDescent="0.2">
      <c r="B16" s="41" t="s">
        <v>32</v>
      </c>
      <c r="C16" s="27">
        <v>160</v>
      </c>
      <c r="D16" s="27">
        <v>167</v>
      </c>
      <c r="E16" s="27">
        <v>182</v>
      </c>
      <c r="F16" s="27">
        <v>200</v>
      </c>
      <c r="G16" s="27">
        <v>222</v>
      </c>
      <c r="H16" s="27">
        <v>239</v>
      </c>
      <c r="I16" s="27">
        <v>196</v>
      </c>
      <c r="J16" s="27">
        <v>268</v>
      </c>
      <c r="K16" s="45">
        <v>0.8</v>
      </c>
      <c r="L16" s="45">
        <v>1.5</v>
      </c>
      <c r="M16" s="45">
        <v>2</v>
      </c>
    </row>
    <row r="17" spans="2:13" x14ac:dyDescent="0.2">
      <c r="B17" s="74" t="s">
        <v>33</v>
      </c>
      <c r="C17" s="66">
        <v>5602</v>
      </c>
      <c r="D17" s="66">
        <v>5796</v>
      </c>
      <c r="E17" s="66">
        <v>5917</v>
      </c>
      <c r="F17" s="66">
        <v>6012</v>
      </c>
      <c r="G17" s="66">
        <v>6173</v>
      </c>
      <c r="H17" s="66">
        <v>6326</v>
      </c>
      <c r="I17" s="66">
        <v>6143</v>
      </c>
      <c r="J17" s="66">
        <v>6458</v>
      </c>
      <c r="K17" s="79">
        <v>0.4</v>
      </c>
      <c r="L17" s="79">
        <v>0.5</v>
      </c>
      <c r="M17" s="79">
        <v>0.5</v>
      </c>
    </row>
    <row r="18" spans="2:13" x14ac:dyDescent="0.2">
      <c r="B18" s="46"/>
      <c r="C18" s="47"/>
      <c r="D18" s="47"/>
      <c r="E18" s="47"/>
      <c r="F18" s="47"/>
      <c r="G18" s="47"/>
      <c r="H18" s="47"/>
      <c r="I18" s="47"/>
      <c r="J18" s="47"/>
      <c r="K18" s="35"/>
      <c r="L18" s="35"/>
      <c r="M18" s="35"/>
    </row>
    <row r="19" spans="2:13" x14ac:dyDescent="0.2">
      <c r="B19" s="46"/>
      <c r="C19" s="47"/>
      <c r="D19" s="47"/>
      <c r="E19" s="47"/>
      <c r="F19" s="47"/>
      <c r="G19" s="47"/>
      <c r="H19" s="47"/>
      <c r="I19" s="47"/>
      <c r="J19" s="47"/>
      <c r="K19" s="35"/>
      <c r="L19" s="35"/>
      <c r="M19" s="35"/>
    </row>
    <row r="20" spans="2:13" x14ac:dyDescent="0.2">
      <c r="B20" s="46"/>
      <c r="C20" s="47"/>
      <c r="D20" s="47"/>
      <c r="E20" s="47"/>
      <c r="F20" s="47"/>
      <c r="G20" s="47"/>
      <c r="H20" s="47"/>
      <c r="I20" s="47"/>
      <c r="J20" s="47"/>
      <c r="K20" s="35"/>
      <c r="L20" s="35"/>
      <c r="M20" s="35"/>
    </row>
    <row r="21" spans="2:13" x14ac:dyDescent="0.2">
      <c r="B21" s="46"/>
      <c r="C21" s="47"/>
      <c r="D21" s="47"/>
      <c r="E21" s="47"/>
      <c r="F21" s="47"/>
      <c r="G21" s="47"/>
      <c r="H21" s="47"/>
      <c r="I21" s="47"/>
      <c r="J21" s="47"/>
      <c r="K21" s="35"/>
      <c r="L21" s="35"/>
      <c r="M21" s="35"/>
    </row>
    <row r="22" spans="2:13" x14ac:dyDescent="0.2">
      <c r="B22" s="46"/>
      <c r="C22" s="47"/>
      <c r="D22" s="47"/>
      <c r="E22" s="47"/>
      <c r="F22" s="47"/>
      <c r="G22" s="47"/>
      <c r="H22" s="47"/>
      <c r="I22" s="47"/>
      <c r="J22" s="47"/>
      <c r="K22" s="35"/>
      <c r="L22" s="35"/>
      <c r="M22" s="35"/>
    </row>
    <row r="23" spans="2:13" x14ac:dyDescent="0.2">
      <c r="B23" s="46"/>
      <c r="C23" s="47"/>
      <c r="D23" s="47"/>
      <c r="E23" s="47"/>
      <c r="F23" s="47"/>
      <c r="G23" s="47"/>
      <c r="H23" s="47"/>
      <c r="I23" s="47"/>
      <c r="J23" s="47"/>
      <c r="K23" s="35"/>
      <c r="L23" s="35"/>
      <c r="M23" s="35"/>
    </row>
    <row r="24" spans="2:13" x14ac:dyDescent="0.2">
      <c r="B24" s="46"/>
      <c r="C24" s="47"/>
      <c r="D24" s="47"/>
      <c r="E24" s="47"/>
      <c r="F24" s="47"/>
      <c r="G24" s="47"/>
      <c r="H24" s="47"/>
      <c r="I24" s="47"/>
      <c r="J24" s="47"/>
      <c r="K24" s="35"/>
      <c r="L24" s="35"/>
      <c r="M24" s="35"/>
    </row>
    <row r="25" spans="2:13" x14ac:dyDescent="0.2">
      <c r="B25" s="46"/>
      <c r="C25" s="47"/>
      <c r="D25" s="47"/>
      <c r="E25" s="47"/>
      <c r="F25" s="47"/>
      <c r="G25" s="47"/>
      <c r="H25" s="47"/>
      <c r="I25" s="47"/>
      <c r="J25" s="47"/>
      <c r="K25" s="35"/>
      <c r="L25" s="35"/>
      <c r="M25" s="35"/>
    </row>
    <row r="26" spans="2:13" x14ac:dyDescent="0.2">
      <c r="B26" s="46"/>
      <c r="C26" s="47"/>
      <c r="D26" s="47"/>
      <c r="E26" s="47"/>
      <c r="F26" s="47"/>
      <c r="G26" s="47"/>
      <c r="H26" s="47"/>
      <c r="I26" s="47"/>
      <c r="J26" s="47"/>
      <c r="K26" s="35"/>
      <c r="L26" s="35"/>
      <c r="M26" s="35"/>
    </row>
    <row r="27" spans="2:13" x14ac:dyDescent="0.2">
      <c r="B27" s="46"/>
      <c r="C27" s="47"/>
      <c r="D27" s="47"/>
      <c r="E27" s="47"/>
      <c r="F27" s="47"/>
      <c r="G27" s="47"/>
      <c r="H27" s="47"/>
      <c r="I27" s="47"/>
      <c r="J27" s="47"/>
      <c r="K27" s="35"/>
      <c r="L27" s="35"/>
      <c r="M27" s="35"/>
    </row>
    <row r="30" spans="2:13" x14ac:dyDescent="0.2">
      <c r="C30" s="48"/>
    </row>
    <row r="31" spans="2:13" x14ac:dyDescent="0.2">
      <c r="C31" s="48"/>
    </row>
    <row r="32" spans="2:13" x14ac:dyDescent="0.2">
      <c r="C32" s="48"/>
    </row>
    <row r="33" spans="3:3" x14ac:dyDescent="0.2">
      <c r="C33" s="48"/>
    </row>
    <row r="34" spans="3:3" x14ac:dyDescent="0.2">
      <c r="C34" s="48"/>
    </row>
    <row r="35" spans="3:3" x14ac:dyDescent="0.2">
      <c r="C35" s="48"/>
    </row>
    <row r="36" spans="3:3" x14ac:dyDescent="0.2">
      <c r="C36" s="48"/>
    </row>
    <row r="37" spans="3:3" x14ac:dyDescent="0.2">
      <c r="C37" s="48"/>
    </row>
    <row r="38" spans="3:3" x14ac:dyDescent="0.2">
      <c r="C38" s="49"/>
    </row>
    <row r="39" spans="3:3" x14ac:dyDescent="0.2">
      <c r="C39" s="49"/>
    </row>
    <row r="40" spans="3:3" x14ac:dyDescent="0.2">
      <c r="C40" s="49"/>
    </row>
    <row r="41" spans="3:3" x14ac:dyDescent="0.2">
      <c r="C41" s="48"/>
    </row>
    <row r="42" spans="3:3" x14ac:dyDescent="0.2">
      <c r="C42" s="48"/>
    </row>
    <row r="43" spans="3:3" x14ac:dyDescent="0.2">
      <c r="C43" s="48"/>
    </row>
    <row r="44" spans="3:3" x14ac:dyDescent="0.2">
      <c r="C44" s="48"/>
    </row>
    <row r="45" spans="3:3" x14ac:dyDescent="0.2">
      <c r="C45" s="48"/>
    </row>
    <row r="46" spans="3:3" x14ac:dyDescent="0.2">
      <c r="C46" s="48"/>
    </row>
    <row r="47" spans="3:3" x14ac:dyDescent="0.2">
      <c r="C47" s="48"/>
    </row>
    <row r="48" spans="3:3" x14ac:dyDescent="0.2">
      <c r="C48" s="48"/>
    </row>
    <row r="49" spans="3:3" x14ac:dyDescent="0.2">
      <c r="C49" s="48"/>
    </row>
    <row r="50" spans="3:3" x14ac:dyDescent="0.2">
      <c r="C50" s="49"/>
    </row>
    <row r="51" spans="3:3" x14ac:dyDescent="0.2">
      <c r="C51" s="49"/>
    </row>
    <row r="52" spans="3:3" x14ac:dyDescent="0.2">
      <c r="C52" s="49"/>
    </row>
    <row r="53" spans="3:3" x14ac:dyDescent="0.2">
      <c r="C53" s="48"/>
    </row>
    <row r="54" spans="3:3" x14ac:dyDescent="0.2">
      <c r="C54" s="48"/>
    </row>
    <row r="55" spans="3:3" x14ac:dyDescent="0.2">
      <c r="C55" s="48"/>
    </row>
    <row r="56" spans="3:3" x14ac:dyDescent="0.2">
      <c r="C56" s="48"/>
    </row>
    <row r="57" spans="3:3" x14ac:dyDescent="0.2">
      <c r="C57" s="48"/>
    </row>
    <row r="58" spans="3:3" x14ac:dyDescent="0.2">
      <c r="C58" s="48"/>
    </row>
    <row r="59" spans="3:3" x14ac:dyDescent="0.2">
      <c r="C59" s="48"/>
    </row>
    <row r="60" spans="3:3" x14ac:dyDescent="0.2">
      <c r="C60" s="48"/>
    </row>
    <row r="61" spans="3:3" x14ac:dyDescent="0.2">
      <c r="C61" s="48"/>
    </row>
    <row r="62" spans="3:3" x14ac:dyDescent="0.2">
      <c r="C62" s="48"/>
    </row>
    <row r="63" spans="3:3" x14ac:dyDescent="0.2">
      <c r="C63" s="48"/>
    </row>
    <row r="64" spans="3:3" x14ac:dyDescent="0.2">
      <c r="C64" s="49"/>
    </row>
    <row r="65" spans="3:3" x14ac:dyDescent="0.2">
      <c r="C65" s="49"/>
    </row>
    <row r="66" spans="3:3" x14ac:dyDescent="0.2">
      <c r="C66" s="49"/>
    </row>
    <row r="67" spans="3:3" x14ac:dyDescent="0.2">
      <c r="C67" s="48"/>
    </row>
    <row r="68" spans="3:3" x14ac:dyDescent="0.2">
      <c r="C68" s="48"/>
    </row>
    <row r="69" spans="3:3" x14ac:dyDescent="0.2">
      <c r="C69" s="48"/>
    </row>
    <row r="70" spans="3:3" x14ac:dyDescent="0.2">
      <c r="C70" s="48"/>
    </row>
    <row r="71" spans="3:3" x14ac:dyDescent="0.2">
      <c r="C71" s="48"/>
    </row>
    <row r="72" spans="3:3" x14ac:dyDescent="0.2">
      <c r="C72" s="48"/>
    </row>
    <row r="73" spans="3:3" x14ac:dyDescent="0.2">
      <c r="C73" s="48"/>
    </row>
    <row r="74" spans="3:3" x14ac:dyDescent="0.2">
      <c r="C74" s="48"/>
    </row>
    <row r="75" spans="3:3" x14ac:dyDescent="0.2">
      <c r="C75" s="48"/>
    </row>
    <row r="76" spans="3:3" x14ac:dyDescent="0.2">
      <c r="C76" s="49"/>
    </row>
    <row r="77" spans="3:3" x14ac:dyDescent="0.2">
      <c r="C77" s="49"/>
    </row>
    <row r="78" spans="3:3" x14ac:dyDescent="0.2">
      <c r="C78" s="49"/>
    </row>
    <row r="79" spans="3:3" x14ac:dyDescent="0.2">
      <c r="C79" s="48"/>
    </row>
    <row r="80" spans="3:3" x14ac:dyDescent="0.2">
      <c r="C80" s="48"/>
    </row>
    <row r="81" spans="3:3" x14ac:dyDescent="0.2">
      <c r="C81" s="48"/>
    </row>
    <row r="82" spans="3:3" x14ac:dyDescent="0.2">
      <c r="C82" s="48"/>
    </row>
    <row r="83" spans="3:3" x14ac:dyDescent="0.2">
      <c r="C83" s="48"/>
    </row>
    <row r="84" spans="3:3" x14ac:dyDescent="0.2">
      <c r="C84" s="48"/>
    </row>
    <row r="85" spans="3:3" x14ac:dyDescent="0.2">
      <c r="C85" s="48"/>
    </row>
    <row r="86" spans="3:3" x14ac:dyDescent="0.2">
      <c r="C86" s="48"/>
    </row>
    <row r="87" spans="3:3" x14ac:dyDescent="0.2">
      <c r="C87" s="48"/>
    </row>
    <row r="88" spans="3:3" x14ac:dyDescent="0.2">
      <c r="C88" s="49"/>
    </row>
    <row r="89" spans="3:3" x14ac:dyDescent="0.2">
      <c r="C89" s="49"/>
    </row>
    <row r="90" spans="3:3" x14ac:dyDescent="0.2">
      <c r="C90" s="49"/>
    </row>
    <row r="91" spans="3:3" x14ac:dyDescent="0.2">
      <c r="C91" s="48"/>
    </row>
    <row r="92" spans="3:3" x14ac:dyDescent="0.2">
      <c r="C92" s="48"/>
    </row>
    <row r="93" spans="3:3" x14ac:dyDescent="0.2">
      <c r="C93" s="48"/>
    </row>
    <row r="94" spans="3:3" x14ac:dyDescent="0.2">
      <c r="C94" s="48"/>
    </row>
    <row r="95" spans="3:3" x14ac:dyDescent="0.2">
      <c r="C95" s="48"/>
    </row>
    <row r="96" spans="3:3" x14ac:dyDescent="0.2">
      <c r="C96" s="48"/>
    </row>
    <row r="97" spans="3:3" x14ac:dyDescent="0.2">
      <c r="C97" s="48"/>
    </row>
    <row r="98" spans="3:3" x14ac:dyDescent="0.2">
      <c r="C98" s="48"/>
    </row>
    <row r="99" spans="3:3" x14ac:dyDescent="0.2">
      <c r="C99" s="48"/>
    </row>
    <row r="100" spans="3:3" x14ac:dyDescent="0.2">
      <c r="C100" s="49"/>
    </row>
    <row r="101" spans="3:3" x14ac:dyDescent="0.2">
      <c r="C101" s="49"/>
    </row>
    <row r="102" spans="3:3" x14ac:dyDescent="0.2">
      <c r="C102" s="49"/>
    </row>
    <row r="103" spans="3:3" x14ac:dyDescent="0.2">
      <c r="C103" s="48"/>
    </row>
    <row r="104" spans="3:3" x14ac:dyDescent="0.2">
      <c r="C104" s="48"/>
    </row>
    <row r="105" spans="3:3" x14ac:dyDescent="0.2">
      <c r="C105" s="48"/>
    </row>
    <row r="106" spans="3:3" x14ac:dyDescent="0.2">
      <c r="C106" s="48"/>
    </row>
    <row r="107" spans="3:3" x14ac:dyDescent="0.2">
      <c r="C107" s="48"/>
    </row>
    <row r="108" spans="3:3" x14ac:dyDescent="0.2">
      <c r="C108" s="48"/>
    </row>
    <row r="109" spans="3:3" x14ac:dyDescent="0.2">
      <c r="C109" s="48"/>
    </row>
    <row r="110" spans="3:3" x14ac:dyDescent="0.2">
      <c r="C110" s="48"/>
    </row>
    <row r="111" spans="3:3" x14ac:dyDescent="0.2">
      <c r="C111" s="48"/>
    </row>
    <row r="112" spans="3:3" x14ac:dyDescent="0.2">
      <c r="C112" s="49"/>
    </row>
    <row r="113" spans="3:3" x14ac:dyDescent="0.2">
      <c r="C113" s="49"/>
    </row>
    <row r="114" spans="3:3" x14ac:dyDescent="0.2">
      <c r="C114" s="49"/>
    </row>
    <row r="115" spans="3:3" x14ac:dyDescent="0.2">
      <c r="C115" s="48"/>
    </row>
    <row r="116" spans="3:3" x14ac:dyDescent="0.2">
      <c r="C116" s="48"/>
    </row>
    <row r="117" spans="3:3" x14ac:dyDescent="0.2">
      <c r="C117" s="48"/>
    </row>
    <row r="118" spans="3:3" x14ac:dyDescent="0.2">
      <c r="C118" s="48"/>
    </row>
    <row r="119" spans="3:3" x14ac:dyDescent="0.2">
      <c r="C119" s="48"/>
    </row>
    <row r="120" spans="3:3" x14ac:dyDescent="0.2">
      <c r="C120" s="48"/>
    </row>
    <row r="121" spans="3:3" x14ac:dyDescent="0.2">
      <c r="C121" s="48"/>
    </row>
    <row r="122" spans="3:3" x14ac:dyDescent="0.2">
      <c r="C122" s="48"/>
    </row>
    <row r="123" spans="3:3" x14ac:dyDescent="0.2">
      <c r="C123" s="48"/>
    </row>
    <row r="124" spans="3:3" x14ac:dyDescent="0.2">
      <c r="C124" s="49"/>
    </row>
    <row r="125" spans="3:3" x14ac:dyDescent="0.2">
      <c r="C125" s="49"/>
    </row>
    <row r="126" spans="3:3" x14ac:dyDescent="0.2">
      <c r="C126" s="49"/>
    </row>
    <row r="127" spans="3:3" x14ac:dyDescent="0.2">
      <c r="C127" s="48"/>
    </row>
    <row r="128" spans="3:3" x14ac:dyDescent="0.2">
      <c r="C128" s="48"/>
    </row>
    <row r="129" spans="3:3" x14ac:dyDescent="0.2">
      <c r="C129" s="48"/>
    </row>
    <row r="130" spans="3:3" x14ac:dyDescent="0.2">
      <c r="C130" s="48"/>
    </row>
    <row r="131" spans="3:3" x14ac:dyDescent="0.2">
      <c r="C131" s="48"/>
    </row>
    <row r="132" spans="3:3" x14ac:dyDescent="0.2">
      <c r="C132" s="48"/>
    </row>
    <row r="133" spans="3:3" x14ac:dyDescent="0.2">
      <c r="C133" s="48"/>
    </row>
    <row r="134" spans="3:3" x14ac:dyDescent="0.2">
      <c r="C134" s="48"/>
    </row>
    <row r="135" spans="3:3" x14ac:dyDescent="0.2">
      <c r="C135" s="48"/>
    </row>
    <row r="136" spans="3:3" x14ac:dyDescent="0.2">
      <c r="C136" s="48"/>
    </row>
    <row r="137" spans="3:3" x14ac:dyDescent="0.2">
      <c r="C137" s="49"/>
    </row>
    <row r="138" spans="3:3" x14ac:dyDescent="0.2">
      <c r="C138" s="49"/>
    </row>
    <row r="139" spans="3:3" x14ac:dyDescent="0.2">
      <c r="C139" s="49"/>
    </row>
    <row r="140" spans="3:3" x14ac:dyDescent="0.2">
      <c r="C140" s="48"/>
    </row>
    <row r="141" spans="3:3" x14ac:dyDescent="0.2">
      <c r="C141" s="48"/>
    </row>
    <row r="142" spans="3:3" x14ac:dyDescent="0.2">
      <c r="C142" s="48"/>
    </row>
    <row r="143" spans="3:3" x14ac:dyDescent="0.2">
      <c r="C143" s="48"/>
    </row>
    <row r="144" spans="3:3" x14ac:dyDescent="0.2">
      <c r="C144" s="48"/>
    </row>
    <row r="145" spans="3:3" x14ac:dyDescent="0.2">
      <c r="C145" s="48"/>
    </row>
    <row r="146" spans="3:3" x14ac:dyDescent="0.2">
      <c r="C146" s="48"/>
    </row>
    <row r="147" spans="3:3" x14ac:dyDescent="0.2">
      <c r="C147" s="48"/>
    </row>
    <row r="148" spans="3:3" x14ac:dyDescent="0.2">
      <c r="C148" s="48"/>
    </row>
    <row r="149" spans="3:3" x14ac:dyDescent="0.2">
      <c r="C149" s="49"/>
    </row>
    <row r="150" spans="3:3" x14ac:dyDescent="0.2">
      <c r="C150" s="49"/>
    </row>
    <row r="151" spans="3:3" x14ac:dyDescent="0.2">
      <c r="C151" s="49"/>
    </row>
    <row r="152" spans="3:3" x14ac:dyDescent="0.2">
      <c r="C152" s="48"/>
    </row>
    <row r="153" spans="3:3" x14ac:dyDescent="0.2">
      <c r="C153" s="48"/>
    </row>
    <row r="154" spans="3:3" x14ac:dyDescent="0.2">
      <c r="C154" s="48"/>
    </row>
    <row r="155" spans="3:3" x14ac:dyDescent="0.2">
      <c r="C155" s="48"/>
    </row>
    <row r="156" spans="3:3" x14ac:dyDescent="0.2">
      <c r="C156" s="48"/>
    </row>
    <row r="157" spans="3:3" x14ac:dyDescent="0.2">
      <c r="C157" s="48"/>
    </row>
    <row r="158" spans="3:3" x14ac:dyDescent="0.2">
      <c r="C158" s="48"/>
    </row>
    <row r="159" spans="3:3" x14ac:dyDescent="0.2">
      <c r="C159" s="48"/>
    </row>
    <row r="160" spans="3:3" x14ac:dyDescent="0.2">
      <c r="C160" s="48"/>
    </row>
    <row r="161" spans="3:3" x14ac:dyDescent="0.2">
      <c r="C161" s="48"/>
    </row>
    <row r="162" spans="3:3" x14ac:dyDescent="0.2">
      <c r="C162" s="48"/>
    </row>
    <row r="163" spans="3:3" x14ac:dyDescent="0.2">
      <c r="C163" s="49"/>
    </row>
    <row r="164" spans="3:3" x14ac:dyDescent="0.2">
      <c r="C164" s="49"/>
    </row>
    <row r="165" spans="3:3" x14ac:dyDescent="0.2">
      <c r="C165" s="49"/>
    </row>
    <row r="166" spans="3:3" x14ac:dyDescent="0.2">
      <c r="C166" s="48"/>
    </row>
    <row r="167" spans="3:3" x14ac:dyDescent="0.2">
      <c r="C167" s="48"/>
    </row>
    <row r="168" spans="3:3" x14ac:dyDescent="0.2">
      <c r="C168" s="48"/>
    </row>
    <row r="169" spans="3:3" x14ac:dyDescent="0.2">
      <c r="C169" s="48"/>
    </row>
    <row r="170" spans="3:3" x14ac:dyDescent="0.2">
      <c r="C170" s="48"/>
    </row>
    <row r="171" spans="3:3" x14ac:dyDescent="0.2">
      <c r="C171" s="48"/>
    </row>
    <row r="172" spans="3:3" x14ac:dyDescent="0.2">
      <c r="C172" s="48"/>
    </row>
    <row r="173" spans="3:3" x14ac:dyDescent="0.2">
      <c r="C173" s="48"/>
    </row>
    <row r="174" spans="3:3" x14ac:dyDescent="0.2">
      <c r="C174" s="48"/>
    </row>
    <row r="175" spans="3:3" x14ac:dyDescent="0.2">
      <c r="C175" s="49"/>
    </row>
    <row r="176" spans="3:3" x14ac:dyDescent="0.2">
      <c r="C176" s="49"/>
    </row>
    <row r="177" spans="3:3" x14ac:dyDescent="0.2">
      <c r="C177" s="49"/>
    </row>
    <row r="178" spans="3:3" x14ac:dyDescent="0.2">
      <c r="C178" s="48"/>
    </row>
    <row r="179" spans="3:3" x14ac:dyDescent="0.2">
      <c r="C179" s="48"/>
    </row>
    <row r="180" spans="3:3" x14ac:dyDescent="0.2">
      <c r="C180" s="48"/>
    </row>
    <row r="181" spans="3:3" x14ac:dyDescent="0.2">
      <c r="C181" s="48"/>
    </row>
    <row r="182" spans="3:3" x14ac:dyDescent="0.2">
      <c r="C182" s="48"/>
    </row>
    <row r="183" spans="3:3" x14ac:dyDescent="0.2">
      <c r="C183" s="48"/>
    </row>
    <row r="184" spans="3:3" x14ac:dyDescent="0.2">
      <c r="C184" s="48"/>
    </row>
    <row r="185" spans="3:3" x14ac:dyDescent="0.2">
      <c r="C185" s="48"/>
    </row>
    <row r="186" spans="3:3" x14ac:dyDescent="0.2">
      <c r="C186" s="48"/>
    </row>
    <row r="187" spans="3:3" x14ac:dyDescent="0.2">
      <c r="C187" s="49"/>
    </row>
    <row r="188" spans="3:3" x14ac:dyDescent="0.2">
      <c r="C188" s="49"/>
    </row>
    <row r="189" spans="3:3" x14ac:dyDescent="0.2">
      <c r="C189" s="49"/>
    </row>
    <row r="190" spans="3:3" x14ac:dyDescent="0.2">
      <c r="C190" s="48"/>
    </row>
    <row r="191" spans="3:3" x14ac:dyDescent="0.2">
      <c r="C191" s="48"/>
    </row>
    <row r="192" spans="3:3" x14ac:dyDescent="0.2">
      <c r="C192" s="48"/>
    </row>
    <row r="193" spans="3:3" x14ac:dyDescent="0.2">
      <c r="C193" s="48"/>
    </row>
    <row r="194" spans="3:3" x14ac:dyDescent="0.2">
      <c r="C194" s="48"/>
    </row>
    <row r="195" spans="3:3" x14ac:dyDescent="0.2">
      <c r="C195" s="48"/>
    </row>
    <row r="196" spans="3:3" x14ac:dyDescent="0.2">
      <c r="C196" s="48"/>
    </row>
    <row r="197" spans="3:3" x14ac:dyDescent="0.2">
      <c r="C197" s="48"/>
    </row>
    <row r="198" spans="3:3" x14ac:dyDescent="0.2">
      <c r="C198" s="48"/>
    </row>
    <row r="199" spans="3:3" x14ac:dyDescent="0.2">
      <c r="C199" s="48"/>
    </row>
    <row r="200" spans="3:3" x14ac:dyDescent="0.2">
      <c r="C200" s="49"/>
    </row>
    <row r="201" spans="3:3" x14ac:dyDescent="0.2">
      <c r="C201" s="49"/>
    </row>
    <row r="202" spans="3:3" x14ac:dyDescent="0.2">
      <c r="C202" s="49"/>
    </row>
    <row r="203" spans="3:3" x14ac:dyDescent="0.2">
      <c r="C203" s="48"/>
    </row>
    <row r="204" spans="3:3" x14ac:dyDescent="0.2">
      <c r="C204" s="48"/>
    </row>
    <row r="205" spans="3:3" x14ac:dyDescent="0.2">
      <c r="C205" s="48"/>
    </row>
    <row r="206" spans="3:3" x14ac:dyDescent="0.2">
      <c r="C206" s="48"/>
    </row>
    <row r="207" spans="3:3" x14ac:dyDescent="0.2">
      <c r="C207" s="48"/>
    </row>
    <row r="208" spans="3:3" x14ac:dyDescent="0.2">
      <c r="C208" s="48"/>
    </row>
    <row r="209" spans="3:3" x14ac:dyDescent="0.2">
      <c r="C209" s="48"/>
    </row>
    <row r="210" spans="3:3" x14ac:dyDescent="0.2">
      <c r="C210" s="48"/>
    </row>
    <row r="211" spans="3:3" x14ac:dyDescent="0.2">
      <c r="C211" s="48"/>
    </row>
    <row r="212" spans="3:3" x14ac:dyDescent="0.2">
      <c r="C212" s="49"/>
    </row>
    <row r="213" spans="3:3" x14ac:dyDescent="0.2">
      <c r="C213" s="49"/>
    </row>
    <row r="214" spans="3:3" x14ac:dyDescent="0.2">
      <c r="C214" s="49"/>
    </row>
    <row r="215" spans="3:3" x14ac:dyDescent="0.2">
      <c r="C215" s="48"/>
    </row>
    <row r="216" spans="3:3" x14ac:dyDescent="0.2">
      <c r="C216" s="48"/>
    </row>
    <row r="217" spans="3:3" x14ac:dyDescent="0.2">
      <c r="C217" s="48"/>
    </row>
    <row r="218" spans="3:3" x14ac:dyDescent="0.2">
      <c r="C218" s="48"/>
    </row>
    <row r="219" spans="3:3" x14ac:dyDescent="0.2">
      <c r="C219" s="48"/>
    </row>
    <row r="220" spans="3:3" x14ac:dyDescent="0.2">
      <c r="C220" s="48"/>
    </row>
    <row r="221" spans="3:3" x14ac:dyDescent="0.2">
      <c r="C221" s="48"/>
    </row>
    <row r="222" spans="3:3" x14ac:dyDescent="0.2">
      <c r="C222" s="48"/>
    </row>
    <row r="223" spans="3:3" x14ac:dyDescent="0.2">
      <c r="C223" s="48"/>
    </row>
    <row r="224" spans="3:3" x14ac:dyDescent="0.2">
      <c r="C224" s="49"/>
    </row>
    <row r="225" spans="3:3" x14ac:dyDescent="0.2">
      <c r="C225" s="49"/>
    </row>
    <row r="226" spans="3:3" x14ac:dyDescent="0.2">
      <c r="C226" s="49"/>
    </row>
    <row r="227" spans="3:3" x14ac:dyDescent="0.2">
      <c r="C227" s="48"/>
    </row>
    <row r="228" spans="3:3" x14ac:dyDescent="0.2">
      <c r="C228" s="48"/>
    </row>
    <row r="229" spans="3:3" x14ac:dyDescent="0.2">
      <c r="C229" s="48"/>
    </row>
    <row r="230" spans="3:3" x14ac:dyDescent="0.2">
      <c r="C230" s="48"/>
    </row>
    <row r="231" spans="3:3" x14ac:dyDescent="0.2">
      <c r="C231" s="48"/>
    </row>
    <row r="232" spans="3:3" x14ac:dyDescent="0.2">
      <c r="C232" s="48"/>
    </row>
    <row r="233" spans="3:3" x14ac:dyDescent="0.2">
      <c r="C233" s="48"/>
    </row>
    <row r="234" spans="3:3" x14ac:dyDescent="0.2">
      <c r="C234" s="48"/>
    </row>
    <row r="235" spans="3:3" x14ac:dyDescent="0.2">
      <c r="C235" s="48"/>
    </row>
    <row r="236" spans="3:3" x14ac:dyDescent="0.2">
      <c r="C236" s="49"/>
    </row>
    <row r="237" spans="3:3" x14ac:dyDescent="0.2">
      <c r="C237" s="49"/>
    </row>
    <row r="238" spans="3:3" x14ac:dyDescent="0.2">
      <c r="C238" s="49"/>
    </row>
    <row r="239" spans="3:3" x14ac:dyDescent="0.2">
      <c r="C239" s="48"/>
    </row>
    <row r="240" spans="3:3" x14ac:dyDescent="0.2">
      <c r="C240" s="48"/>
    </row>
    <row r="241" spans="3:3" x14ac:dyDescent="0.2">
      <c r="C241" s="48"/>
    </row>
    <row r="242" spans="3:3" x14ac:dyDescent="0.2">
      <c r="C242" s="48"/>
    </row>
    <row r="243" spans="3:3" x14ac:dyDescent="0.2">
      <c r="C243" s="48"/>
    </row>
    <row r="244" spans="3:3" x14ac:dyDescent="0.2">
      <c r="C244" s="48"/>
    </row>
    <row r="245" spans="3:3" x14ac:dyDescent="0.2">
      <c r="C245" s="48"/>
    </row>
    <row r="246" spans="3:3" x14ac:dyDescent="0.2">
      <c r="C246" s="48"/>
    </row>
    <row r="247" spans="3:3" x14ac:dyDescent="0.2">
      <c r="C247" s="48"/>
    </row>
    <row r="248" spans="3:3" x14ac:dyDescent="0.2">
      <c r="C248" s="49"/>
    </row>
    <row r="249" spans="3:3" x14ac:dyDescent="0.2">
      <c r="C249" s="49"/>
    </row>
    <row r="250" spans="3:3" x14ac:dyDescent="0.2">
      <c r="C250" s="49"/>
    </row>
    <row r="251" spans="3:3" x14ac:dyDescent="0.2">
      <c r="C251" s="48"/>
    </row>
    <row r="252" spans="3:3" x14ac:dyDescent="0.2">
      <c r="C252" s="48"/>
    </row>
    <row r="253" spans="3:3" x14ac:dyDescent="0.2">
      <c r="C253" s="48"/>
    </row>
    <row r="254" spans="3:3" x14ac:dyDescent="0.2">
      <c r="C254" s="48"/>
    </row>
    <row r="255" spans="3:3" x14ac:dyDescent="0.2">
      <c r="C255" s="48"/>
    </row>
    <row r="256" spans="3:3" x14ac:dyDescent="0.2">
      <c r="C256" s="48"/>
    </row>
    <row r="257" spans="3:3" x14ac:dyDescent="0.2">
      <c r="C257" s="48"/>
    </row>
    <row r="258" spans="3:3" x14ac:dyDescent="0.2">
      <c r="C258" s="48"/>
    </row>
    <row r="259" spans="3:3" x14ac:dyDescent="0.2">
      <c r="C259" s="48"/>
    </row>
    <row r="260" spans="3:3" x14ac:dyDescent="0.2">
      <c r="C260" s="49"/>
    </row>
    <row r="261" spans="3:3" x14ac:dyDescent="0.2">
      <c r="C261" s="49"/>
    </row>
    <row r="262" spans="3:3" x14ac:dyDescent="0.2">
      <c r="C262" s="49"/>
    </row>
  </sheetData>
  <mergeCells count="4">
    <mergeCell ref="B5:B6"/>
    <mergeCell ref="C5:C6"/>
    <mergeCell ref="D5:H5"/>
    <mergeCell ref="K5:M5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B1:M68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6" t="s">
        <v>79</v>
      </c>
      <c r="K3" s="17"/>
      <c r="L3" s="17"/>
      <c r="M3" s="17"/>
    </row>
    <row r="4" spans="2:13" ht="25.5" x14ac:dyDescent="0.2">
      <c r="B4" s="95"/>
      <c r="C4" s="95">
        <v>2013</v>
      </c>
      <c r="D4" s="101" t="s">
        <v>14</v>
      </c>
      <c r="E4" s="102"/>
      <c r="F4" s="102"/>
      <c r="G4" s="102"/>
      <c r="H4" s="103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96"/>
      <c r="C5" s="96"/>
      <c r="D5" s="14">
        <v>2020</v>
      </c>
      <c r="E5" s="14">
        <v>2025</v>
      </c>
      <c r="F5" s="14">
        <v>2030</v>
      </c>
      <c r="G5" s="14">
        <v>2035</v>
      </c>
      <c r="H5" s="14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18" t="s">
        <v>0</v>
      </c>
      <c r="C6" s="22">
        <v>105626.54434305007</v>
      </c>
      <c r="D6" s="22">
        <v>132373.2821485755</v>
      </c>
      <c r="E6" s="22">
        <v>154448.67527575599</v>
      </c>
      <c r="F6" s="22">
        <v>177659.54837131003</v>
      </c>
      <c r="G6" s="22">
        <v>201875.87190609894</v>
      </c>
      <c r="H6" s="22">
        <v>226558.70487455788</v>
      </c>
      <c r="I6" s="22">
        <v>188960.99436661514</v>
      </c>
      <c r="J6" s="22">
        <v>258859.65229300564</v>
      </c>
      <c r="K6" s="23">
        <f t="shared" ref="K6:K7" si="0">(H6/C6)^(1/27)-1</f>
        <v>2.8665936125889413E-2</v>
      </c>
      <c r="L6" s="23">
        <f>(I6/C6)^(1/27)-1</f>
        <v>2.1775587010267827E-2</v>
      </c>
      <c r="M6" s="23">
        <f>(J6/C6)^(1/27)-1</f>
        <v>3.3756363578368864E-2</v>
      </c>
    </row>
    <row r="7" spans="2:13" x14ac:dyDescent="0.2">
      <c r="B7" s="58" t="s">
        <v>1</v>
      </c>
      <c r="C7" s="59">
        <v>7181.8027979999997</v>
      </c>
      <c r="D7" s="59">
        <v>7762.8136679999998</v>
      </c>
      <c r="E7" s="59">
        <v>8148.1607679999997</v>
      </c>
      <c r="F7" s="59">
        <v>8509.3185720000001</v>
      </c>
      <c r="G7" s="59">
        <v>8849.2389629999998</v>
      </c>
      <c r="H7" s="59">
        <v>9168.8468890000004</v>
      </c>
      <c r="I7" s="59">
        <v>9166.9468890000007</v>
      </c>
      <c r="J7" s="59">
        <v>9170.246889</v>
      </c>
      <c r="K7" s="23">
        <f t="shared" si="0"/>
        <v>9.0877522673298294E-3</v>
      </c>
      <c r="L7" s="60">
        <f t="shared" ref="L7:L11" si="1">(I7/C7)^(1/27)-1</f>
        <v>9.0800068042806714E-3</v>
      </c>
      <c r="M7" s="60">
        <f t="shared" ref="M7:M11" si="2">(J7/C7)^(1/27)-1</f>
        <v>9.0934584616826353E-3</v>
      </c>
    </row>
    <row r="8" spans="2:13" x14ac:dyDescent="0.2">
      <c r="B8" s="18" t="s">
        <v>2</v>
      </c>
      <c r="C8" s="24">
        <f>C6*1000/C7</f>
        <v>14707.525020384175</v>
      </c>
      <c r="D8" s="24">
        <f t="shared" ref="D8:J8" si="3">D6*1000/D7</f>
        <v>17052.229746830952</v>
      </c>
      <c r="E8" s="24">
        <f t="shared" si="3"/>
        <v>18955.035335374963</v>
      </c>
      <c r="F8" s="24">
        <f t="shared" si="3"/>
        <v>20878.234475308116</v>
      </c>
      <c r="G8" s="24">
        <f t="shared" si="3"/>
        <v>22812.794721689894</v>
      </c>
      <c r="H8" s="24">
        <f t="shared" si="3"/>
        <v>24709.618081458386</v>
      </c>
      <c r="I8" s="24">
        <f t="shared" si="3"/>
        <v>20613.296515698308</v>
      </c>
      <c r="J8" s="24">
        <f t="shared" si="3"/>
        <v>28228.209711945263</v>
      </c>
      <c r="K8" s="23">
        <f>(H8/C8)^(1/27)-1</f>
        <v>1.9401864520275147E-2</v>
      </c>
      <c r="L8" s="23">
        <f t="shared" si="1"/>
        <v>1.2581341539203983E-2</v>
      </c>
      <c r="M8" s="23">
        <f t="shared" si="2"/>
        <v>2.4440655035345982E-2</v>
      </c>
    </row>
    <row r="9" spans="2:13" x14ac:dyDescent="0.2">
      <c r="B9" s="58" t="s">
        <v>3</v>
      </c>
      <c r="C9" s="61">
        <f>C16/C6</f>
        <v>0.12774893785249866</v>
      </c>
      <c r="D9" s="62">
        <f t="shared" ref="D9:J9" si="4">D16/D6</f>
        <v>0.11090590976759139</v>
      </c>
      <c r="E9" s="62">
        <f t="shared" si="4"/>
        <v>0.10040051332091102</v>
      </c>
      <c r="F9" s="62">
        <f t="shared" si="4"/>
        <v>9.1485227207387068E-2</v>
      </c>
      <c r="G9" s="62">
        <f t="shared" si="4"/>
        <v>8.3936791059086996E-2</v>
      </c>
      <c r="H9" s="62">
        <f t="shared" si="4"/>
        <v>7.7578155607605448E-2</v>
      </c>
      <c r="I9" s="61">
        <f t="shared" si="4"/>
        <v>8.7895539398292047E-2</v>
      </c>
      <c r="J9" s="61">
        <f t="shared" si="4"/>
        <v>7.0856559961607848E-2</v>
      </c>
      <c r="K9" s="60">
        <f>(H9/C9)^(1/27)-1</f>
        <v>-1.8303784535852241E-2</v>
      </c>
      <c r="L9" s="60">
        <f t="shared" si="1"/>
        <v>-1.3753355929309041E-2</v>
      </c>
      <c r="M9" s="60">
        <f t="shared" si="2"/>
        <v>-2.1593426907270397E-2</v>
      </c>
    </row>
    <row r="10" spans="2:13" x14ac:dyDescent="0.2">
      <c r="B10" s="18" t="s">
        <v>4</v>
      </c>
      <c r="C10" s="25">
        <f>C16/C7</f>
        <v>1.878870699793127</v>
      </c>
      <c r="D10" s="26">
        <f t="shared" ref="D10:J10" si="5">D16/D7</f>
        <v>1.8911930536382715</v>
      </c>
      <c r="E10" s="26">
        <f t="shared" si="5"/>
        <v>1.9030952776876531</v>
      </c>
      <c r="F10" s="26">
        <f t="shared" si="5"/>
        <v>1.9100500246626648</v>
      </c>
      <c r="G10" s="26">
        <f t="shared" si="5"/>
        <v>1.914832784028327</v>
      </c>
      <c r="H10" s="26">
        <f t="shared" si="5"/>
        <v>1.9169265965278801</v>
      </c>
      <c r="I10" s="25">
        <f t="shared" si="5"/>
        <v>1.8118168160242367</v>
      </c>
      <c r="J10" s="25">
        <f t="shared" si="5"/>
        <v>2.0001538340632905</v>
      </c>
      <c r="K10" s="23">
        <f>(H10/C10)^(1/27)-1</f>
        <v>7.4295243665001287E-4</v>
      </c>
      <c r="L10" s="23">
        <f t="shared" si="1"/>
        <v>-1.3450500583619407E-3</v>
      </c>
      <c r="M10" s="23">
        <f t="shared" si="2"/>
        <v>2.3194706300040391E-3</v>
      </c>
    </row>
    <row r="11" spans="2:13" x14ac:dyDescent="0.2">
      <c r="B11" s="58" t="s">
        <v>5</v>
      </c>
      <c r="C11" s="59">
        <v>32510.472557658286</v>
      </c>
      <c r="D11" s="63">
        <v>34264.349427503315</v>
      </c>
      <c r="E11" s="63">
        <v>35464.368844132019</v>
      </c>
      <c r="F11" s="63">
        <v>36367.658762841325</v>
      </c>
      <c r="G11" s="63">
        <v>37312.933627701357</v>
      </c>
      <c r="H11" s="63">
        <v>38272.359942495867</v>
      </c>
      <c r="I11" s="59">
        <v>36278.004610281328</v>
      </c>
      <c r="J11" s="59">
        <v>38859.878157895706</v>
      </c>
      <c r="K11" s="60">
        <f>(H11/C11)^(1/27)-1</f>
        <v>6.0614706341268754E-3</v>
      </c>
      <c r="L11" s="60">
        <f t="shared" si="1"/>
        <v>4.0693445756114777E-3</v>
      </c>
      <c r="M11" s="60">
        <f t="shared" si="2"/>
        <v>6.6292859183558761E-3</v>
      </c>
    </row>
    <row r="12" spans="2:13" x14ac:dyDescent="0.2">
      <c r="B12" s="19"/>
      <c r="C12" s="19"/>
      <c r="D12" s="20"/>
      <c r="E12" s="20"/>
      <c r="F12" s="20"/>
      <c r="G12" s="20"/>
      <c r="H12" s="20"/>
      <c r="I12" s="19"/>
      <c r="J12" s="19"/>
      <c r="K12" s="20"/>
      <c r="L12" s="20"/>
      <c r="M12" s="20"/>
    </row>
    <row r="13" spans="2:13" x14ac:dyDescent="0.2">
      <c r="B13" s="16" t="s">
        <v>80</v>
      </c>
      <c r="K13" s="17"/>
      <c r="L13" s="17"/>
      <c r="M13" s="17"/>
    </row>
    <row r="14" spans="2:13" ht="25.5" x14ac:dyDescent="0.2">
      <c r="B14" s="95"/>
      <c r="C14" s="95">
        <v>2013</v>
      </c>
      <c r="D14" s="101" t="s">
        <v>14</v>
      </c>
      <c r="E14" s="102"/>
      <c r="F14" s="102"/>
      <c r="G14" s="102"/>
      <c r="H14" s="103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96"/>
      <c r="C15" s="96"/>
      <c r="D15" s="14">
        <v>2020</v>
      </c>
      <c r="E15" s="14">
        <v>2025</v>
      </c>
      <c r="F15" s="14">
        <v>2030</v>
      </c>
      <c r="G15" s="14">
        <v>2035</v>
      </c>
      <c r="H15" s="14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18" t="s">
        <v>6</v>
      </c>
      <c r="C16" s="24">
        <f>SUM(C17:C23)</f>
        <v>13493.678848854497</v>
      </c>
      <c r="D16" s="24">
        <f t="shared" ref="D16:J16" si="6">SUM(D17:D23)</f>
        <v>14680.97928560983</v>
      </c>
      <c r="E16" s="24">
        <f t="shared" si="6"/>
        <v>15506.7262794206</v>
      </c>
      <c r="F16" s="24">
        <f t="shared" si="6"/>
        <v>16253.224148311072</v>
      </c>
      <c r="G16" s="24">
        <f t="shared" si="6"/>
        <v>16944.812880053236</v>
      </c>
      <c r="H16" s="24">
        <f t="shared" si="6"/>
        <v>17576.006461016012</v>
      </c>
      <c r="I16" s="24">
        <f t="shared" si="6"/>
        <v>16608.828525091263</v>
      </c>
      <c r="J16" s="24">
        <f t="shared" si="6"/>
        <v>18341.904474340314</v>
      </c>
      <c r="K16" s="23">
        <f t="shared" ref="K16:K23" si="7">(H16/C16)^(1/27)-1</f>
        <v>9.8374564716705581E-3</v>
      </c>
      <c r="L16" s="23">
        <f>(I16/C16)^(1/27)-1</f>
        <v>7.7227436822366879E-3</v>
      </c>
      <c r="M16" s="23">
        <f>(J16/C16)^(1/27)-1</f>
        <v>1.1434021101513592E-2</v>
      </c>
    </row>
    <row r="17" spans="2:13" x14ac:dyDescent="0.2">
      <c r="B17" s="58" t="s">
        <v>7</v>
      </c>
      <c r="C17" s="59">
        <v>4168.1299999999992</v>
      </c>
      <c r="D17" s="59">
        <v>4382.9831038750144</v>
      </c>
      <c r="E17" s="59">
        <v>4498.9957124932807</v>
      </c>
      <c r="F17" s="59">
        <v>4580.8059341361532</v>
      </c>
      <c r="G17" s="59">
        <v>4643.8262848221984</v>
      </c>
      <c r="H17" s="59">
        <v>4688.3959926374828</v>
      </c>
      <c r="I17" s="59">
        <v>4473.8773005952753</v>
      </c>
      <c r="J17" s="59">
        <v>4840.7016979347773</v>
      </c>
      <c r="K17" s="60">
        <f t="shared" si="7"/>
        <v>4.3659112427818503E-3</v>
      </c>
      <c r="L17" s="60">
        <f t="shared" ref="L17:L23" si="8">(I17/C17)^(1/27)-1</f>
        <v>2.6252155526798049E-3</v>
      </c>
      <c r="M17" s="60">
        <f t="shared" ref="M17:M23" si="9">(J17/C17)^(1/27)-1</f>
        <v>5.5558283593430957E-3</v>
      </c>
    </row>
    <row r="18" spans="2:13" x14ac:dyDescent="0.2">
      <c r="B18" s="18" t="s">
        <v>8</v>
      </c>
      <c r="C18" s="24">
        <v>2873.3696270917317</v>
      </c>
      <c r="D18" s="24">
        <v>3195.3316726844937</v>
      </c>
      <c r="E18" s="24">
        <v>3509.9885968871063</v>
      </c>
      <c r="F18" s="24">
        <v>3769.4670554965269</v>
      </c>
      <c r="G18" s="24">
        <v>3993.0445641231722</v>
      </c>
      <c r="H18" s="24">
        <v>4191.7115477430625</v>
      </c>
      <c r="I18" s="24">
        <v>3846.1170819720346</v>
      </c>
      <c r="J18" s="24">
        <v>4506.1316734649708</v>
      </c>
      <c r="K18" s="23">
        <f t="shared" si="7"/>
        <v>1.408432578372687E-2</v>
      </c>
      <c r="L18" s="23">
        <f t="shared" si="8"/>
        <v>1.0857731645187663E-2</v>
      </c>
      <c r="M18" s="23">
        <f t="shared" si="9"/>
        <v>1.6804584351449714E-2</v>
      </c>
    </row>
    <row r="19" spans="2:13" x14ac:dyDescent="0.2">
      <c r="B19" s="58" t="s">
        <v>9</v>
      </c>
      <c r="C19" s="59">
        <v>3935.355774465108</v>
      </c>
      <c r="D19" s="59">
        <v>4057.4191732176482</v>
      </c>
      <c r="E19" s="59">
        <v>4142.1057450921335</v>
      </c>
      <c r="F19" s="59">
        <v>4208.3509613100896</v>
      </c>
      <c r="G19" s="59">
        <v>4320.8251355175844</v>
      </c>
      <c r="H19" s="59">
        <v>4427.9800127873077</v>
      </c>
      <c r="I19" s="59">
        <v>4300.0330684727687</v>
      </c>
      <c r="J19" s="59">
        <v>4520.8926902648018</v>
      </c>
      <c r="K19" s="60">
        <f t="shared" si="7"/>
        <v>4.377784638936566E-3</v>
      </c>
      <c r="L19" s="60">
        <f t="shared" si="8"/>
        <v>3.2876674665196504E-3</v>
      </c>
      <c r="M19" s="60">
        <f t="shared" si="9"/>
        <v>5.1505588167986005E-3</v>
      </c>
    </row>
    <row r="20" spans="2:13" x14ac:dyDescent="0.2">
      <c r="B20" s="18" t="s">
        <v>10</v>
      </c>
      <c r="C20" s="24">
        <v>646.19820395777674</v>
      </c>
      <c r="D20" s="24">
        <v>813.45839663431195</v>
      </c>
      <c r="E20" s="24">
        <v>893.23998585449704</v>
      </c>
      <c r="F20" s="24">
        <v>1014.12019502032</v>
      </c>
      <c r="G20" s="24">
        <v>1091.935194688469</v>
      </c>
      <c r="H20" s="24">
        <v>1157.0405417714392</v>
      </c>
      <c r="I20" s="24">
        <v>1084.1268895800308</v>
      </c>
      <c r="J20" s="24">
        <v>1231.3696873431293</v>
      </c>
      <c r="K20" s="23">
        <f t="shared" si="7"/>
        <v>2.180902553551145E-2</v>
      </c>
      <c r="L20" s="23">
        <f t="shared" si="8"/>
        <v>1.9348655512740676E-2</v>
      </c>
      <c r="M20" s="23">
        <f t="shared" si="9"/>
        <v>2.4168021959905195E-2</v>
      </c>
    </row>
    <row r="21" spans="2:13" x14ac:dyDescent="0.2">
      <c r="B21" s="58" t="s">
        <v>11</v>
      </c>
      <c r="C21" s="59">
        <v>326.05560000000003</v>
      </c>
      <c r="D21" s="59">
        <v>382.68299978619581</v>
      </c>
      <c r="E21" s="59">
        <v>412.54545652024984</v>
      </c>
      <c r="F21" s="59">
        <v>439.2369351558682</v>
      </c>
      <c r="G21" s="59">
        <v>462.6971255437017</v>
      </c>
      <c r="H21" s="59">
        <v>483.63074531324918</v>
      </c>
      <c r="I21" s="59">
        <v>468.8698515656809</v>
      </c>
      <c r="J21" s="59">
        <v>493.63923327768435</v>
      </c>
      <c r="K21" s="60">
        <f t="shared" si="7"/>
        <v>1.4709121498231337E-2</v>
      </c>
      <c r="L21" s="60">
        <f t="shared" si="8"/>
        <v>1.3544886371590348E-2</v>
      </c>
      <c r="M21" s="60">
        <f t="shared" si="9"/>
        <v>1.5479211776002755E-2</v>
      </c>
    </row>
    <row r="22" spans="2:13" x14ac:dyDescent="0.2">
      <c r="B22" s="18" t="s">
        <v>12</v>
      </c>
      <c r="C22" s="24">
        <v>1380.2500508033716</v>
      </c>
      <c r="D22" s="24">
        <v>1538.7667575562336</v>
      </c>
      <c r="E22" s="24">
        <v>1643.3403819155251</v>
      </c>
      <c r="F22" s="24">
        <v>1746.3256050068096</v>
      </c>
      <c r="G22" s="24">
        <v>1854.8216879820779</v>
      </c>
      <c r="H22" s="24">
        <v>1969.7602023927125</v>
      </c>
      <c r="I22" s="24">
        <v>1898.3619612457692</v>
      </c>
      <c r="J22" s="24">
        <v>2007.5781372687566</v>
      </c>
      <c r="K22" s="23">
        <f t="shared" si="7"/>
        <v>1.3259250469376926E-2</v>
      </c>
      <c r="L22" s="23">
        <f>(I22/C22)^(1/27)-1</f>
        <v>1.1874643315445965E-2</v>
      </c>
      <c r="M22" s="23">
        <f>(J22/C22)^(1/27)-1</f>
        <v>1.3973184568885522E-2</v>
      </c>
    </row>
    <row r="23" spans="2:13" x14ac:dyDescent="0.2">
      <c r="B23" s="58" t="s">
        <v>13</v>
      </c>
      <c r="C23" s="59">
        <v>164.31959253651084</v>
      </c>
      <c r="D23" s="59">
        <v>310.3371818559333</v>
      </c>
      <c r="E23" s="59">
        <v>406.51040065780927</v>
      </c>
      <c r="F23" s="59">
        <v>494.91746218530579</v>
      </c>
      <c r="G23" s="59">
        <v>577.66288737602952</v>
      </c>
      <c r="H23" s="59">
        <v>657.48741837075966</v>
      </c>
      <c r="I23" s="59">
        <v>537.44237165970071</v>
      </c>
      <c r="J23" s="59">
        <v>741.5913547861926</v>
      </c>
      <c r="K23" s="60">
        <f t="shared" si="7"/>
        <v>5.2697601031999053E-2</v>
      </c>
      <c r="L23" s="60">
        <f t="shared" si="8"/>
        <v>4.4866572314142372E-2</v>
      </c>
      <c r="M23" s="60">
        <f t="shared" si="9"/>
        <v>5.7401266533600559E-2</v>
      </c>
    </row>
    <row r="25" spans="2:13" x14ac:dyDescent="0.2">
      <c r="B25" s="17" t="s">
        <v>111</v>
      </c>
    </row>
    <row r="26" spans="2:13" ht="25.5" x14ac:dyDescent="0.2">
      <c r="B26" s="99"/>
      <c r="C26" s="99">
        <v>2013</v>
      </c>
      <c r="D26" s="101" t="s">
        <v>14</v>
      </c>
      <c r="E26" s="102"/>
      <c r="F26" s="102"/>
      <c r="G26" s="102"/>
      <c r="H26" s="103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14">
        <v>2020</v>
      </c>
      <c r="E27" s="14">
        <v>2025</v>
      </c>
      <c r="F27" s="14">
        <v>2030</v>
      </c>
      <c r="G27" s="14">
        <v>2035</v>
      </c>
      <c r="H27" s="14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23312.850999999999</v>
      </c>
      <c r="D28" s="63">
        <f t="shared" ref="D28:J28" si="10">SUM(D29:D35)</f>
        <v>27422.503154345995</v>
      </c>
      <c r="E28" s="63">
        <f t="shared" si="10"/>
        <v>30214.608209956088</v>
      </c>
      <c r="F28" s="63">
        <f t="shared" si="10"/>
        <v>32790.329456036307</v>
      </c>
      <c r="G28" s="63">
        <f t="shared" si="10"/>
        <v>35125.349769338332</v>
      </c>
      <c r="H28" s="63">
        <f t="shared" si="10"/>
        <v>37216.847436066331</v>
      </c>
      <c r="I28" s="63">
        <f t="shared" si="10"/>
        <v>34212.046276410911</v>
      </c>
      <c r="J28" s="63">
        <f t="shared" si="10"/>
        <v>39831.987105370565</v>
      </c>
      <c r="K28" s="60">
        <f t="shared" ref="K28:K35" si="11">(H28/C28)^(1/27)-1</f>
        <v>1.7475262169814654E-2</v>
      </c>
      <c r="L28" s="60">
        <f>(I28/C28)^(1/27)-1</f>
        <v>1.4307800183643637E-2</v>
      </c>
      <c r="M28" s="60">
        <f>(J28/C28)^(1/27)-1</f>
        <v>2.0037574281950077E-2</v>
      </c>
    </row>
    <row r="29" spans="2:13" x14ac:dyDescent="0.2">
      <c r="B29" s="21" t="s">
        <v>7</v>
      </c>
      <c r="C29" s="22">
        <v>1039.1010000000001</v>
      </c>
      <c r="D29" s="22">
        <v>934.65782993433436</v>
      </c>
      <c r="E29" s="22">
        <v>878.20831622113701</v>
      </c>
      <c r="F29" s="22">
        <v>826.52797990774275</v>
      </c>
      <c r="G29" s="22">
        <v>778.70898382870723</v>
      </c>
      <c r="H29" s="22">
        <v>733.45351958143078</v>
      </c>
      <c r="I29" s="22">
        <v>677.1562785018566</v>
      </c>
      <c r="J29" s="22">
        <v>772.97190836514812</v>
      </c>
      <c r="K29" s="23">
        <f t="shared" si="11"/>
        <v>-1.2818868875427158E-2</v>
      </c>
      <c r="L29" s="23">
        <f t="shared" ref="L29:L35" si="12">(I29/C29)^(1/27)-1</f>
        <v>-1.5734495459556408E-2</v>
      </c>
      <c r="M29" s="23">
        <f t="shared" ref="M29:M35" si="13">(J29/C29)^(1/27)-1</f>
        <v>-1.0898270977515723E-2</v>
      </c>
    </row>
    <row r="30" spans="2:13" x14ac:dyDescent="0.2">
      <c r="B30" s="64" t="s">
        <v>8</v>
      </c>
      <c r="C30" s="63">
        <v>5070.7224842734468</v>
      </c>
      <c r="D30" s="63">
        <v>5976.800102820961</v>
      </c>
      <c r="E30" s="63">
        <v>6869.7893472471933</v>
      </c>
      <c r="F30" s="63">
        <v>7697.0716195519581</v>
      </c>
      <c r="G30" s="63">
        <v>8604.4547858352526</v>
      </c>
      <c r="H30" s="63">
        <v>9506.3147664427415</v>
      </c>
      <c r="I30" s="63">
        <v>8999.4390062074344</v>
      </c>
      <c r="J30" s="63">
        <v>9935.4164921519623</v>
      </c>
      <c r="K30" s="60">
        <f t="shared" si="11"/>
        <v>2.3549795454516742E-2</v>
      </c>
      <c r="L30" s="60">
        <f t="shared" si="12"/>
        <v>2.1474700445624162E-2</v>
      </c>
      <c r="M30" s="60">
        <f t="shared" si="13"/>
        <v>2.5224839334108351E-2</v>
      </c>
    </row>
    <row r="31" spans="2:13" x14ac:dyDescent="0.2">
      <c r="B31" s="21" t="s">
        <v>9</v>
      </c>
      <c r="C31" s="22">
        <v>9599.1909999999989</v>
      </c>
      <c r="D31" s="22">
        <v>10453.563120914756</v>
      </c>
      <c r="E31" s="22">
        <v>11001.940529107665</v>
      </c>
      <c r="F31" s="22">
        <v>11343.334962600979</v>
      </c>
      <c r="G31" s="22">
        <v>11567.273538334744</v>
      </c>
      <c r="H31" s="22">
        <v>11597.686466411989</v>
      </c>
      <c r="I31" s="22">
        <v>10483.915361879088</v>
      </c>
      <c r="J31" s="22">
        <v>12790.366304860247</v>
      </c>
      <c r="K31" s="23">
        <f t="shared" si="11"/>
        <v>7.0292869955874693E-3</v>
      </c>
      <c r="L31" s="23">
        <f t="shared" si="12"/>
        <v>3.2706476106809657E-3</v>
      </c>
      <c r="M31" s="23">
        <f t="shared" si="13"/>
        <v>1.0686827609318827E-2</v>
      </c>
    </row>
    <row r="32" spans="2:13" x14ac:dyDescent="0.2">
      <c r="B32" s="64" t="s">
        <v>10</v>
      </c>
      <c r="C32" s="63">
        <v>2478.1689999999999</v>
      </c>
      <c r="D32" s="63">
        <v>3116.9138001748997</v>
      </c>
      <c r="E32" s="63">
        <v>3422.6114701100341</v>
      </c>
      <c r="F32" s="63">
        <v>3885.7859774676117</v>
      </c>
      <c r="G32" s="63">
        <v>4183.9483018468054</v>
      </c>
      <c r="H32" s="63">
        <v>4433.4112806883804</v>
      </c>
      <c r="I32" s="63">
        <v>4154.0293606333835</v>
      </c>
      <c r="J32" s="63">
        <v>4718.2169210827478</v>
      </c>
      <c r="K32" s="60">
        <f t="shared" si="11"/>
        <v>2.1776284818676439E-2</v>
      </c>
      <c r="L32" s="60">
        <f t="shared" si="12"/>
        <v>1.9315993630870221E-2</v>
      </c>
      <c r="M32" s="60">
        <f t="shared" si="13"/>
        <v>2.4135205656309777E-2</v>
      </c>
    </row>
    <row r="33" spans="2:13" x14ac:dyDescent="0.2">
      <c r="B33" s="21" t="s">
        <v>11</v>
      </c>
      <c r="C33" s="22">
        <v>3789.9040000000005</v>
      </c>
      <c r="D33" s="22">
        <v>4455.3419927024679</v>
      </c>
      <c r="E33" s="22">
        <v>4810.2845086331727</v>
      </c>
      <c r="F33" s="22">
        <v>5123.5548369711832</v>
      </c>
      <c r="G33" s="22">
        <v>5395.3518268412436</v>
      </c>
      <c r="H33" s="22">
        <v>5628.7698996742338</v>
      </c>
      <c r="I33" s="22">
        <v>5457.1291520910181</v>
      </c>
      <c r="J33" s="22">
        <v>5715.0489276118815</v>
      </c>
      <c r="K33" s="23">
        <f t="shared" si="11"/>
        <v>1.4757846195218915E-2</v>
      </c>
      <c r="L33" s="23">
        <f t="shared" si="12"/>
        <v>1.3594621009114016E-2</v>
      </c>
      <c r="M33" s="23">
        <f t="shared" si="13"/>
        <v>1.5329726754748307E-2</v>
      </c>
    </row>
    <row r="34" spans="2:13" x14ac:dyDescent="0.2">
      <c r="B34" s="64" t="s">
        <v>12</v>
      </c>
      <c r="C34" s="63">
        <v>461.23099999999999</v>
      </c>
      <c r="D34" s="63">
        <v>552.7105255902859</v>
      </c>
      <c r="E34" s="63">
        <v>627.89267526018273</v>
      </c>
      <c r="F34" s="63">
        <v>712.83831104515446</v>
      </c>
      <c r="G34" s="63">
        <v>811.79132937571728</v>
      </c>
      <c r="H34" s="63">
        <v>930.25565341629874</v>
      </c>
      <c r="I34" s="63">
        <v>901.88758752366562</v>
      </c>
      <c r="J34" s="63">
        <v>957.92047351113433</v>
      </c>
      <c r="K34" s="60">
        <f t="shared" si="11"/>
        <v>2.6324239870892496E-2</v>
      </c>
      <c r="L34" s="60">
        <f t="shared" si="12"/>
        <v>2.5147699643047305E-2</v>
      </c>
      <c r="M34" s="60">
        <f t="shared" si="13"/>
        <v>2.7438798591608693E-2</v>
      </c>
    </row>
    <row r="35" spans="2:13" x14ac:dyDescent="0.2">
      <c r="B35" s="18" t="s">
        <v>13</v>
      </c>
      <c r="C35" s="24">
        <v>874.53251572655188</v>
      </c>
      <c r="D35" s="24">
        <v>1932.5157822082945</v>
      </c>
      <c r="E35" s="24">
        <v>2603.8813633767018</v>
      </c>
      <c r="F35" s="24">
        <v>3201.2157684916765</v>
      </c>
      <c r="G35" s="24">
        <v>3783.8210032758625</v>
      </c>
      <c r="H35" s="24">
        <v>4386.9558498512533</v>
      </c>
      <c r="I35" s="24">
        <v>3538.4895295744582</v>
      </c>
      <c r="J35" s="24">
        <v>4942.0460777874423</v>
      </c>
      <c r="K35" s="23">
        <f t="shared" si="11"/>
        <v>6.1549549737858644E-2</v>
      </c>
      <c r="L35" s="23">
        <f t="shared" si="12"/>
        <v>5.3132548186740181E-2</v>
      </c>
      <c r="M35" s="23">
        <f t="shared" si="13"/>
        <v>6.6244238282202605E-2</v>
      </c>
    </row>
    <row r="37" spans="2:13" x14ac:dyDescent="0.2">
      <c r="C37" s="50"/>
      <c r="D37" s="50"/>
      <c r="E37" s="50"/>
      <c r="F37" s="50"/>
      <c r="G37" s="50"/>
      <c r="H37" s="50"/>
      <c r="I37" s="50"/>
      <c r="J37" s="50"/>
    </row>
    <row r="38" spans="2:13" x14ac:dyDescent="0.2">
      <c r="C38" s="50"/>
      <c r="D38" s="50"/>
      <c r="E38" s="50"/>
      <c r="F38" s="50"/>
      <c r="G38" s="50"/>
      <c r="H38" s="50"/>
      <c r="I38" s="50"/>
      <c r="J38" s="50"/>
    </row>
    <row r="39" spans="2:13" x14ac:dyDescent="0.2">
      <c r="C39" s="50"/>
      <c r="D39" s="50"/>
      <c r="E39" s="50"/>
      <c r="F39" s="50"/>
      <c r="G39" s="50"/>
      <c r="H39" s="50"/>
      <c r="I39" s="50"/>
      <c r="J39" s="50"/>
    </row>
    <row r="40" spans="2:13" x14ac:dyDescent="0.2">
      <c r="C40" s="50"/>
      <c r="D40" s="50"/>
      <c r="E40" s="50"/>
      <c r="F40" s="50"/>
      <c r="G40" s="50"/>
      <c r="H40" s="50"/>
      <c r="I40" s="50"/>
      <c r="J40" s="50"/>
    </row>
    <row r="41" spans="2:13" x14ac:dyDescent="0.2">
      <c r="C41" s="50"/>
      <c r="D41" s="50"/>
      <c r="E41" s="50"/>
      <c r="F41" s="50"/>
      <c r="G41" s="50"/>
      <c r="H41" s="50"/>
      <c r="I41" s="50"/>
      <c r="J41" s="50"/>
    </row>
    <row r="42" spans="2:13" x14ac:dyDescent="0.2">
      <c r="C42" s="50"/>
      <c r="D42" s="50"/>
      <c r="E42" s="50"/>
      <c r="F42" s="50"/>
      <c r="G42" s="50"/>
      <c r="H42" s="50"/>
      <c r="I42" s="50"/>
      <c r="J42" s="50"/>
    </row>
    <row r="43" spans="2:13" x14ac:dyDescent="0.2">
      <c r="C43" s="50"/>
      <c r="D43" s="50"/>
      <c r="E43" s="50"/>
      <c r="F43" s="50"/>
      <c r="G43" s="50"/>
      <c r="H43" s="50"/>
      <c r="I43" s="50"/>
      <c r="J43" s="50"/>
    </row>
    <row r="44" spans="2:13" x14ac:dyDescent="0.2">
      <c r="C44" s="50"/>
      <c r="D44" s="50"/>
      <c r="E44" s="50"/>
      <c r="F44" s="50"/>
      <c r="G44" s="50"/>
      <c r="H44" s="50"/>
      <c r="I44" s="50"/>
      <c r="J44" s="50"/>
    </row>
    <row r="45" spans="2:13" x14ac:dyDescent="0.2">
      <c r="C45" s="50"/>
      <c r="D45" s="50"/>
      <c r="E45" s="50"/>
      <c r="F45" s="50"/>
      <c r="G45" s="50"/>
      <c r="H45" s="50"/>
      <c r="I45" s="50"/>
      <c r="J45" s="50"/>
    </row>
    <row r="46" spans="2:13" x14ac:dyDescent="0.2">
      <c r="C46" s="50"/>
      <c r="D46" s="50"/>
      <c r="E46" s="50"/>
      <c r="F46" s="50"/>
      <c r="G46" s="50"/>
      <c r="H46" s="50"/>
      <c r="I46" s="50"/>
      <c r="J46" s="50"/>
    </row>
    <row r="47" spans="2:13" x14ac:dyDescent="0.2">
      <c r="C47" s="50"/>
      <c r="D47" s="50"/>
      <c r="E47" s="50"/>
      <c r="F47" s="50"/>
      <c r="G47" s="50"/>
      <c r="H47" s="50"/>
      <c r="I47" s="50"/>
      <c r="J47" s="50"/>
    </row>
    <row r="48" spans="2:13" x14ac:dyDescent="0.2">
      <c r="C48" s="50"/>
      <c r="D48" s="50"/>
      <c r="E48" s="50"/>
      <c r="F48" s="50"/>
      <c r="G48" s="50"/>
      <c r="H48" s="50"/>
      <c r="I48" s="50"/>
      <c r="J48" s="50"/>
    </row>
    <row r="49" spans="3:10" x14ac:dyDescent="0.2">
      <c r="C49" s="50"/>
      <c r="D49" s="50"/>
      <c r="E49" s="50"/>
      <c r="F49" s="50"/>
      <c r="G49" s="50"/>
      <c r="H49" s="50"/>
      <c r="I49" s="50"/>
      <c r="J49" s="50"/>
    </row>
    <row r="50" spans="3:10" x14ac:dyDescent="0.2">
      <c r="C50" s="50"/>
      <c r="D50" s="50"/>
      <c r="E50" s="50"/>
      <c r="F50" s="50"/>
      <c r="G50" s="50"/>
      <c r="H50" s="50"/>
      <c r="I50" s="50"/>
      <c r="J50" s="50"/>
    </row>
    <row r="51" spans="3:10" x14ac:dyDescent="0.2">
      <c r="C51" s="50"/>
      <c r="D51" s="50"/>
      <c r="E51" s="50"/>
      <c r="F51" s="50"/>
      <c r="G51" s="50"/>
      <c r="H51" s="50"/>
      <c r="I51" s="50"/>
      <c r="J51" s="50"/>
    </row>
    <row r="52" spans="3:10" x14ac:dyDescent="0.2">
      <c r="C52" s="50"/>
      <c r="D52" s="50"/>
      <c r="E52" s="50"/>
      <c r="F52" s="50"/>
      <c r="G52" s="50"/>
      <c r="H52" s="50"/>
      <c r="I52" s="50"/>
      <c r="J52" s="50"/>
    </row>
    <row r="53" spans="3:10" x14ac:dyDescent="0.2">
      <c r="C53" s="50"/>
      <c r="D53" s="50"/>
      <c r="E53" s="50"/>
      <c r="F53" s="50"/>
      <c r="G53" s="50"/>
      <c r="H53" s="50"/>
      <c r="I53" s="50"/>
      <c r="J53" s="50"/>
    </row>
    <row r="54" spans="3:10" x14ac:dyDescent="0.2">
      <c r="C54" s="50"/>
      <c r="D54" s="50"/>
      <c r="E54" s="50"/>
      <c r="F54" s="50"/>
      <c r="G54" s="50"/>
      <c r="H54" s="50"/>
      <c r="I54" s="50"/>
      <c r="J54" s="50"/>
    </row>
    <row r="55" spans="3:10" x14ac:dyDescent="0.2">
      <c r="C55" s="50"/>
      <c r="D55" s="50"/>
      <c r="E55" s="50"/>
      <c r="F55" s="50"/>
      <c r="G55" s="50"/>
      <c r="H55" s="50"/>
      <c r="I55" s="50"/>
      <c r="J55" s="50"/>
    </row>
    <row r="56" spans="3:10" x14ac:dyDescent="0.2">
      <c r="C56" s="50"/>
      <c r="D56" s="50"/>
      <c r="E56" s="50"/>
      <c r="F56" s="50"/>
      <c r="G56" s="50"/>
      <c r="H56" s="50"/>
      <c r="I56" s="50"/>
      <c r="J56" s="50"/>
    </row>
    <row r="57" spans="3:10" x14ac:dyDescent="0.2">
      <c r="C57" s="50"/>
      <c r="D57" s="50"/>
      <c r="E57" s="50"/>
      <c r="F57" s="50"/>
      <c r="G57" s="50"/>
      <c r="H57" s="50"/>
      <c r="I57" s="50"/>
      <c r="J57" s="50"/>
    </row>
    <row r="58" spans="3:10" x14ac:dyDescent="0.2">
      <c r="C58" s="50"/>
      <c r="D58" s="50"/>
      <c r="E58" s="50"/>
      <c r="F58" s="50"/>
      <c r="G58" s="50"/>
      <c r="H58" s="50"/>
      <c r="I58" s="50"/>
      <c r="J58" s="50"/>
    </row>
    <row r="59" spans="3:10" x14ac:dyDescent="0.2">
      <c r="C59" s="50"/>
      <c r="D59" s="50"/>
      <c r="E59" s="50"/>
      <c r="F59" s="50"/>
      <c r="G59" s="50"/>
      <c r="H59" s="50"/>
      <c r="I59" s="50"/>
      <c r="J59" s="50"/>
    </row>
    <row r="60" spans="3:10" x14ac:dyDescent="0.2">
      <c r="C60" s="50"/>
      <c r="D60" s="50"/>
      <c r="E60" s="50"/>
      <c r="F60" s="50"/>
      <c r="G60" s="50"/>
      <c r="H60" s="50"/>
      <c r="I60" s="50"/>
      <c r="J60" s="50"/>
    </row>
    <row r="61" spans="3:10" x14ac:dyDescent="0.2">
      <c r="C61" s="50"/>
      <c r="D61" s="50"/>
      <c r="E61" s="50"/>
      <c r="F61" s="50"/>
      <c r="G61" s="50"/>
      <c r="H61" s="50"/>
      <c r="I61" s="50"/>
      <c r="J61" s="50"/>
    </row>
    <row r="62" spans="3:10" x14ac:dyDescent="0.2">
      <c r="C62" s="50"/>
      <c r="D62" s="50"/>
      <c r="E62" s="50"/>
      <c r="F62" s="50"/>
      <c r="G62" s="50"/>
      <c r="H62" s="50"/>
      <c r="I62" s="50"/>
      <c r="J62" s="50"/>
    </row>
    <row r="63" spans="3:10" x14ac:dyDescent="0.2">
      <c r="C63" s="50"/>
      <c r="D63" s="50"/>
      <c r="E63" s="50"/>
      <c r="F63" s="50"/>
      <c r="G63" s="50"/>
      <c r="H63" s="50"/>
      <c r="I63" s="50"/>
      <c r="J63" s="50"/>
    </row>
    <row r="64" spans="3:10" x14ac:dyDescent="0.2">
      <c r="C64" s="50"/>
      <c r="D64" s="50"/>
      <c r="E64" s="50"/>
      <c r="F64" s="50"/>
      <c r="G64" s="50"/>
      <c r="H64" s="50"/>
      <c r="I64" s="50"/>
      <c r="J64" s="50"/>
    </row>
    <row r="65" spans="3:10" x14ac:dyDescent="0.2">
      <c r="C65" s="50"/>
      <c r="D65" s="50"/>
      <c r="E65" s="50"/>
      <c r="F65" s="50"/>
      <c r="G65" s="50"/>
      <c r="H65" s="50"/>
      <c r="I65" s="50"/>
      <c r="J65" s="50"/>
    </row>
    <row r="66" spans="3:10" x14ac:dyDescent="0.2">
      <c r="C66" s="50"/>
      <c r="D66" s="50"/>
      <c r="E66" s="50"/>
      <c r="F66" s="50"/>
      <c r="G66" s="50"/>
      <c r="H66" s="50"/>
      <c r="I66" s="50"/>
      <c r="J66" s="50"/>
    </row>
    <row r="67" spans="3:10" x14ac:dyDescent="0.2">
      <c r="C67" s="50"/>
      <c r="D67" s="50"/>
      <c r="E67" s="50"/>
      <c r="F67" s="50"/>
      <c r="G67" s="50"/>
      <c r="H67" s="50"/>
      <c r="I67" s="50"/>
      <c r="J67" s="50"/>
    </row>
    <row r="68" spans="3:10" x14ac:dyDescent="0.2">
      <c r="C68" s="50"/>
      <c r="D68" s="50"/>
      <c r="E68" s="50"/>
      <c r="F68" s="50"/>
      <c r="G68" s="50"/>
      <c r="H68" s="50"/>
      <c r="I68" s="50"/>
      <c r="J68" s="50"/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M35"/>
  <sheetViews>
    <sheetView zoomScaleNormal="100" workbookViewId="0"/>
  </sheetViews>
  <sheetFormatPr defaultColWidth="8.85546875" defaultRowHeight="12.75" x14ac:dyDescent="0.2"/>
  <cols>
    <col min="1" max="1" width="8.85546875" style="16"/>
    <col min="2" max="2" width="34.7109375" style="16" customWidth="1"/>
    <col min="3" max="8" width="6.85546875" style="16" customWidth="1"/>
    <col min="9" max="10" width="9.140625" style="16" customWidth="1"/>
    <col min="11" max="13" width="9.140625" style="16" bestFit="1" customWidth="1"/>
    <col min="14" max="16384" width="8.85546875" style="16"/>
  </cols>
  <sheetData>
    <row r="1" spans="2:13" ht="15" customHeight="1" x14ac:dyDescent="0.25">
      <c r="B1" s="81" t="s">
        <v>151</v>
      </c>
      <c r="D1" s="19"/>
      <c r="E1" s="19"/>
      <c r="F1" s="19"/>
      <c r="G1" s="3"/>
      <c r="H1" s="19"/>
      <c r="I1" s="19"/>
      <c r="J1" s="19"/>
      <c r="K1" s="19"/>
      <c r="L1" s="19"/>
    </row>
    <row r="3" spans="2:13" x14ac:dyDescent="0.2">
      <c r="B3" s="17" t="s">
        <v>82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2:13" ht="25.5" x14ac:dyDescent="0.2">
      <c r="B4" s="99"/>
      <c r="C4" s="99">
        <v>2013</v>
      </c>
      <c r="D4" s="107" t="s">
        <v>14</v>
      </c>
      <c r="E4" s="108"/>
      <c r="F4" s="108"/>
      <c r="G4" s="108"/>
      <c r="H4" s="109"/>
      <c r="I4" s="15" t="s">
        <v>15</v>
      </c>
      <c r="J4" s="15" t="s">
        <v>16</v>
      </c>
      <c r="K4" s="104" t="s">
        <v>18</v>
      </c>
      <c r="L4" s="105"/>
      <c r="M4" s="106"/>
    </row>
    <row r="5" spans="2:13" ht="25.5" x14ac:dyDescent="0.2">
      <c r="B5" s="100"/>
      <c r="C5" s="100"/>
      <c r="D5" s="56">
        <v>2020</v>
      </c>
      <c r="E5" s="56">
        <v>2025</v>
      </c>
      <c r="F5" s="56">
        <v>2030</v>
      </c>
      <c r="G5" s="56">
        <v>2035</v>
      </c>
      <c r="H5" s="56">
        <v>2040</v>
      </c>
      <c r="I5" s="15">
        <v>2040</v>
      </c>
      <c r="J5" s="15">
        <v>2040</v>
      </c>
      <c r="K5" s="15" t="s">
        <v>17</v>
      </c>
      <c r="L5" s="15" t="s">
        <v>15</v>
      </c>
      <c r="M5" s="15" t="s">
        <v>16</v>
      </c>
    </row>
    <row r="6" spans="2:13" x14ac:dyDescent="0.2">
      <c r="B6" s="21" t="s">
        <v>0</v>
      </c>
      <c r="C6" s="22">
        <v>20730.73363020322</v>
      </c>
      <c r="D6" s="22">
        <v>24462.301475544333</v>
      </c>
      <c r="E6" s="22">
        <v>27341.059691516173</v>
      </c>
      <c r="F6" s="22">
        <v>30313.307446825802</v>
      </c>
      <c r="G6" s="22">
        <v>33366.814378054689</v>
      </c>
      <c r="H6" s="22">
        <v>36495.557334637626</v>
      </c>
      <c r="I6" s="22">
        <v>32170.500442436452</v>
      </c>
      <c r="J6" s="22">
        <v>39354.661391742709</v>
      </c>
      <c r="K6" s="23">
        <f t="shared" ref="K6:K7" si="0">(H6/C6)^(1/27)-1</f>
        <v>2.116808793495073E-2</v>
      </c>
      <c r="L6" s="23">
        <f>(I6/C6)^(1/27)-1</f>
        <v>1.6408444632034946E-2</v>
      </c>
      <c r="M6" s="23">
        <f>(J6/C6)^(1/27)-1</f>
        <v>2.4024686030162057E-2</v>
      </c>
    </row>
    <row r="7" spans="2:13" x14ac:dyDescent="0.2">
      <c r="B7" s="64" t="s">
        <v>1</v>
      </c>
      <c r="C7" s="63">
        <v>476.10664000000003</v>
      </c>
      <c r="D7" s="63">
        <v>505.982145</v>
      </c>
      <c r="E7" s="63">
        <v>526.07379200000003</v>
      </c>
      <c r="F7" s="63">
        <v>544.28795600000001</v>
      </c>
      <c r="G7" s="63">
        <v>560.18804999999998</v>
      </c>
      <c r="H7" s="63">
        <v>574.007563</v>
      </c>
      <c r="I7" s="63">
        <v>574.007563</v>
      </c>
      <c r="J7" s="63">
        <v>574.007563</v>
      </c>
      <c r="K7" s="23">
        <f t="shared" si="0"/>
        <v>6.9499920759776845E-3</v>
      </c>
      <c r="L7" s="60">
        <f t="shared" ref="L7:L11" si="1">(I7/C7)^(1/27)-1</f>
        <v>6.9499920759776845E-3</v>
      </c>
      <c r="M7" s="60">
        <f t="shared" ref="M7:M11" si="2">(J7/C7)^(1/27)-1</f>
        <v>6.9499920759776845E-3</v>
      </c>
    </row>
    <row r="8" spans="2:13" x14ac:dyDescent="0.2">
      <c r="B8" s="21" t="s">
        <v>2</v>
      </c>
      <c r="C8" s="22">
        <f>C6*1000/C7</f>
        <v>43542.206490132587</v>
      </c>
      <c r="D8" s="22">
        <f t="shared" ref="D8:H8" si="3">D6*1000/D7</f>
        <v>48346.17528953385</v>
      </c>
      <c r="E8" s="22">
        <f t="shared" si="3"/>
        <v>51971.909848563926</v>
      </c>
      <c r="F8" s="22">
        <f t="shared" si="3"/>
        <v>55693.511334698356</v>
      </c>
      <c r="G8" s="22">
        <f t="shared" si="3"/>
        <v>59563.595435594689</v>
      </c>
      <c r="H8" s="22">
        <f t="shared" si="3"/>
        <v>63580.27260807647</v>
      </c>
      <c r="I8" s="22">
        <f>I6*1000/I7</f>
        <v>56045.429565945378</v>
      </c>
      <c r="J8" s="22">
        <f>J6*1000/J7</f>
        <v>68561.224500351585</v>
      </c>
      <c r="K8" s="23">
        <f>(H8/C8)^(1/27)-1</f>
        <v>1.4119962233338335E-2</v>
      </c>
      <c r="L8" s="23">
        <f t="shared" si="1"/>
        <v>9.3931700983058697E-3</v>
      </c>
      <c r="M8" s="23">
        <f t="shared" si="2"/>
        <v>1.6956844022594009E-2</v>
      </c>
    </row>
    <row r="9" spans="2:13" x14ac:dyDescent="0.2">
      <c r="B9" s="64" t="s">
        <v>3</v>
      </c>
      <c r="C9" s="62">
        <f>C16/C6</f>
        <v>0.12899547404843992</v>
      </c>
      <c r="D9" s="62">
        <f t="shared" ref="D9:H9" si="4">D16/D6</f>
        <v>0.11123598352142829</v>
      </c>
      <c r="E9" s="62">
        <f t="shared" si="4"/>
        <v>0.10037859246811892</v>
      </c>
      <c r="F9" s="62">
        <f t="shared" si="4"/>
        <v>9.0961565905016542E-2</v>
      </c>
      <c r="G9" s="62">
        <f t="shared" si="4"/>
        <v>8.271376659185245E-2</v>
      </c>
      <c r="H9" s="62">
        <f t="shared" si="4"/>
        <v>7.5465313774563891E-2</v>
      </c>
      <c r="I9" s="62">
        <f>I16/I6</f>
        <v>8.4193401581468652E-2</v>
      </c>
      <c r="J9" s="62">
        <f>J16/J6</f>
        <v>7.1578419906517116E-2</v>
      </c>
      <c r="K9" s="60">
        <f>(H9/C9)^(1/27)-1</f>
        <v>-1.9659884289344287E-2</v>
      </c>
      <c r="L9" s="60">
        <f t="shared" si="1"/>
        <v>-1.5678050132133858E-2</v>
      </c>
      <c r="M9" s="60">
        <f t="shared" si="2"/>
        <v>-2.1578001473017361E-2</v>
      </c>
    </row>
    <row r="10" spans="2:13" x14ac:dyDescent="0.2">
      <c r="B10" s="21" t="s">
        <v>4</v>
      </c>
      <c r="C10" s="26">
        <f>C16/C7</f>
        <v>5.6167475673097096</v>
      </c>
      <c r="D10" s="26">
        <f t="shared" ref="D10:H10" si="5">D16/D7</f>
        <v>5.37783435783067</v>
      </c>
      <c r="E10" s="26">
        <f t="shared" si="5"/>
        <v>5.2168671584788147</v>
      </c>
      <c r="F10" s="26">
        <f t="shared" si="5"/>
        <v>5.0659690017529506</v>
      </c>
      <c r="G10" s="26">
        <f t="shared" si="5"/>
        <v>4.9267293302313071</v>
      </c>
      <c r="H10" s="26">
        <f t="shared" si="5"/>
        <v>4.7981052222408005</v>
      </c>
      <c r="I10" s="26">
        <f>I16/I7</f>
        <v>4.7186553582515547</v>
      </c>
      <c r="J10" s="26">
        <f>J16/J7</f>
        <v>4.9075041165911548</v>
      </c>
      <c r="K10" s="23">
        <f>(H10/C10)^(1/27)-1</f>
        <v>-5.8175188796831812E-3</v>
      </c>
      <c r="L10" s="23">
        <f t="shared" si="1"/>
        <v>-6.4321466255288229E-3</v>
      </c>
      <c r="M10" s="23">
        <f t="shared" si="2"/>
        <v>-4.9870522557207142E-3</v>
      </c>
    </row>
    <row r="11" spans="2:13" x14ac:dyDescent="0.2">
      <c r="B11" s="64" t="s">
        <v>5</v>
      </c>
      <c r="C11" s="63">
        <v>6132.3611107071138</v>
      </c>
      <c r="D11" s="63">
        <v>6011.4195947081525</v>
      </c>
      <c r="E11" s="63">
        <v>5936.8139865995308</v>
      </c>
      <c r="F11" s="63">
        <v>5877.4187961807838</v>
      </c>
      <c r="G11" s="63">
        <v>5804.6811896051968</v>
      </c>
      <c r="H11" s="63">
        <v>5703.532544782217</v>
      </c>
      <c r="I11" s="63">
        <v>5697.030515408218</v>
      </c>
      <c r="J11" s="63">
        <v>5664.1848749021501</v>
      </c>
      <c r="K11" s="60">
        <f>(H11/C11)^(1/27)-1</f>
        <v>-2.6813661523164001E-3</v>
      </c>
      <c r="L11" s="60">
        <f t="shared" si="1"/>
        <v>-2.7234983064599039E-3</v>
      </c>
      <c r="M11" s="60">
        <f t="shared" si="2"/>
        <v>-2.9370433362954085E-3</v>
      </c>
    </row>
    <row r="12" spans="2:13" x14ac:dyDescent="0.2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</row>
    <row r="13" spans="2:13" x14ac:dyDescent="0.2">
      <c r="B13" s="17" t="s">
        <v>86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2:13" ht="25.5" x14ac:dyDescent="0.2">
      <c r="B14" s="99"/>
      <c r="C14" s="99">
        <v>2013</v>
      </c>
      <c r="D14" s="107" t="s">
        <v>14</v>
      </c>
      <c r="E14" s="108"/>
      <c r="F14" s="108"/>
      <c r="G14" s="108"/>
      <c r="H14" s="109"/>
      <c r="I14" s="15" t="s">
        <v>15</v>
      </c>
      <c r="J14" s="15" t="s">
        <v>16</v>
      </c>
      <c r="K14" s="104" t="s">
        <v>18</v>
      </c>
      <c r="L14" s="105"/>
      <c r="M14" s="106"/>
    </row>
    <row r="15" spans="2:13" ht="25.5" x14ac:dyDescent="0.2">
      <c r="B15" s="100"/>
      <c r="C15" s="100"/>
      <c r="D15" s="56">
        <v>2020</v>
      </c>
      <c r="E15" s="56">
        <v>2025</v>
      </c>
      <c r="F15" s="56">
        <v>2030</v>
      </c>
      <c r="G15" s="56">
        <v>2035</v>
      </c>
      <c r="H15" s="56">
        <v>2040</v>
      </c>
      <c r="I15" s="15">
        <v>2040</v>
      </c>
      <c r="J15" s="15">
        <v>2040</v>
      </c>
      <c r="K15" s="15" t="s">
        <v>17</v>
      </c>
      <c r="L15" s="15" t="s">
        <v>15</v>
      </c>
      <c r="M15" s="15" t="s">
        <v>16</v>
      </c>
    </row>
    <row r="16" spans="2:13" x14ac:dyDescent="0.2">
      <c r="B16" s="21" t="s">
        <v>6</v>
      </c>
      <c r="C16" s="22">
        <f>SUM(C17:C23)</f>
        <v>2674.1708119999998</v>
      </c>
      <c r="D16" s="22">
        <f t="shared" ref="D16:H16" si="6">SUM(D17:D23)</f>
        <v>2721.0881638298602</v>
      </c>
      <c r="E16" s="22">
        <f t="shared" si="6"/>
        <v>2744.4570884212153</v>
      </c>
      <c r="F16" s="22">
        <f t="shared" si="6"/>
        <v>2757.345913123474</v>
      </c>
      <c r="G16" s="22">
        <f t="shared" si="6"/>
        <v>2759.8948963800817</v>
      </c>
      <c r="H16" s="22">
        <f t="shared" si="6"/>
        <v>2754.1486856360152</v>
      </c>
      <c r="I16" s="22">
        <f>SUM(I17:I23)</f>
        <v>2708.5438628268671</v>
      </c>
      <c r="J16" s="22">
        <f t="shared" ref="J16" si="7">SUM(J17:J23)</f>
        <v>2816.9444783769568</v>
      </c>
      <c r="K16" s="23">
        <f t="shared" ref="K16:K23" si="8">(H16/C16)^(1/27)-1</f>
        <v>1.0920414861788075E-3</v>
      </c>
      <c r="L16" s="23">
        <f>(I16/C16)^(1/27)-1</f>
        <v>4.7314208236981514E-4</v>
      </c>
      <c r="M16" s="23">
        <f>(J16/C16)^(1/27)-1</f>
        <v>1.9282798465971585E-3</v>
      </c>
    </row>
    <row r="17" spans="2:13" x14ac:dyDescent="0.2">
      <c r="B17" s="64" t="s">
        <v>7</v>
      </c>
      <c r="C17" s="63">
        <v>999.73199999999997</v>
      </c>
      <c r="D17" s="63">
        <v>996.81255756945689</v>
      </c>
      <c r="E17" s="63">
        <v>976.7848563741295</v>
      </c>
      <c r="F17" s="63">
        <v>951.26354568493571</v>
      </c>
      <c r="G17" s="63">
        <v>922.63437023827237</v>
      </c>
      <c r="H17" s="63">
        <v>891.7739647698628</v>
      </c>
      <c r="I17" s="63">
        <v>962.44350447777492</v>
      </c>
      <c r="J17" s="63">
        <v>867.86690347042986</v>
      </c>
      <c r="K17" s="60">
        <f t="shared" si="8"/>
        <v>-4.223446624983862E-3</v>
      </c>
      <c r="L17" s="60">
        <f t="shared" ref="L17:L23" si="9">(I17/C17)^(1/27)-1</f>
        <v>-1.4068566802464266E-3</v>
      </c>
      <c r="M17" s="60">
        <f t="shared" ref="M17:M23" si="10">(J17/C17)^(1/27)-1</f>
        <v>-5.2251484747585231E-3</v>
      </c>
    </row>
    <row r="18" spans="2:13" x14ac:dyDescent="0.2">
      <c r="B18" s="21" t="s">
        <v>8</v>
      </c>
      <c r="C18" s="22">
        <v>758.27600000000007</v>
      </c>
      <c r="D18" s="22">
        <v>821.22911264241827</v>
      </c>
      <c r="E18" s="22">
        <v>850.9306601940292</v>
      </c>
      <c r="F18" s="22">
        <v>889.51438509864329</v>
      </c>
      <c r="G18" s="22">
        <v>922.15129273881712</v>
      </c>
      <c r="H18" s="22">
        <v>940.06223706984963</v>
      </c>
      <c r="I18" s="22">
        <v>858.23367989769781</v>
      </c>
      <c r="J18" s="22">
        <v>1016.4494081323131</v>
      </c>
      <c r="K18" s="23">
        <f t="shared" si="8"/>
        <v>7.9909678650569305E-3</v>
      </c>
      <c r="L18" s="23">
        <f t="shared" si="9"/>
        <v>4.5967915405606963E-3</v>
      </c>
      <c r="M18" s="23">
        <f t="shared" si="10"/>
        <v>1.0911823851781133E-2</v>
      </c>
    </row>
    <row r="19" spans="2:13" x14ac:dyDescent="0.2">
      <c r="B19" s="64" t="s">
        <v>9</v>
      </c>
      <c r="C19" s="63">
        <v>462.01400000000001</v>
      </c>
      <c r="D19" s="63">
        <v>394.50147650963169</v>
      </c>
      <c r="E19" s="63">
        <v>373.81826770782521</v>
      </c>
      <c r="F19" s="63">
        <v>354.82611280046626</v>
      </c>
      <c r="G19" s="63">
        <v>337.40360808454426</v>
      </c>
      <c r="H19" s="63">
        <v>321.44697827956708</v>
      </c>
      <c r="I19" s="63">
        <v>333.39460292622459</v>
      </c>
      <c r="J19" s="63">
        <v>303.58046530095254</v>
      </c>
      <c r="K19" s="60">
        <f t="shared" si="8"/>
        <v>-1.3345795747119693E-2</v>
      </c>
      <c r="L19" s="60">
        <f t="shared" si="9"/>
        <v>-1.2011296732016397E-2</v>
      </c>
      <c r="M19" s="60">
        <f t="shared" si="10"/>
        <v>-1.5433314616352001E-2</v>
      </c>
    </row>
    <row r="20" spans="2:13" x14ac:dyDescent="0.2">
      <c r="B20" s="21" t="s">
        <v>10</v>
      </c>
      <c r="C20" s="22">
        <v>244.08181200000001</v>
      </c>
      <c r="D20" s="22">
        <v>261.39146281515411</v>
      </c>
      <c r="E20" s="22">
        <v>271.75202529894869</v>
      </c>
      <c r="F20" s="22">
        <v>266.88288108246559</v>
      </c>
      <c r="G20" s="22">
        <v>260.54925612959005</v>
      </c>
      <c r="H20" s="22">
        <v>261.62090049999995</v>
      </c>
      <c r="I20" s="22">
        <v>257.33403049999998</v>
      </c>
      <c r="J20" s="22">
        <v>269.30860049999995</v>
      </c>
      <c r="K20" s="23">
        <f t="shared" si="8"/>
        <v>2.5734184266297255E-3</v>
      </c>
      <c r="L20" s="23">
        <f t="shared" si="9"/>
        <v>1.9601224731848887E-3</v>
      </c>
      <c r="M20" s="23">
        <f t="shared" si="10"/>
        <v>3.6494011160435047E-3</v>
      </c>
    </row>
    <row r="21" spans="2:13" x14ac:dyDescent="0.2">
      <c r="B21" s="64" t="s">
        <v>11</v>
      </c>
      <c r="C21" s="63">
        <v>59.393000000000001</v>
      </c>
      <c r="D21" s="63">
        <v>59.138139558477931</v>
      </c>
      <c r="E21" s="63">
        <v>59.552958439189887</v>
      </c>
      <c r="F21" s="63">
        <v>59.966055154857024</v>
      </c>
      <c r="G21" s="63">
        <v>60.377406986260908</v>
      </c>
      <c r="H21" s="63">
        <v>60.786993246746199</v>
      </c>
      <c r="I21" s="63">
        <v>60.587307716434324</v>
      </c>
      <c r="J21" s="63">
        <v>60.809235574229476</v>
      </c>
      <c r="K21" s="60">
        <f t="shared" si="8"/>
        <v>8.5960869334167356E-4</v>
      </c>
      <c r="L21" s="60">
        <f t="shared" si="9"/>
        <v>7.3764426689981732E-4</v>
      </c>
      <c r="M21" s="60">
        <f t="shared" si="10"/>
        <v>8.7317002903053442E-4</v>
      </c>
    </row>
    <row r="22" spans="2:13" x14ac:dyDescent="0.2">
      <c r="B22" s="21" t="s">
        <v>12</v>
      </c>
      <c r="C22" s="22">
        <v>119.59799999999998</v>
      </c>
      <c r="D22" s="22">
        <v>126.22968395655978</v>
      </c>
      <c r="E22" s="22">
        <v>133.10380146140758</v>
      </c>
      <c r="F22" s="22">
        <v>139.62501307330947</v>
      </c>
      <c r="G22" s="22">
        <v>146.01842488994066</v>
      </c>
      <c r="H22" s="22">
        <v>152.28444609312439</v>
      </c>
      <c r="I22" s="22">
        <v>132.75009157780366</v>
      </c>
      <c r="J22" s="22">
        <v>162.90410744359056</v>
      </c>
      <c r="K22" s="23">
        <f t="shared" si="8"/>
        <v>8.9888260191299807E-3</v>
      </c>
      <c r="L22" s="23">
        <f>(I22/C22)^(1/27)-1</f>
        <v>3.8716321831022693E-3</v>
      </c>
      <c r="M22" s="23">
        <f>(J22/C22)^(1/27)-1</f>
        <v>1.1511142106173544E-2</v>
      </c>
    </row>
    <row r="23" spans="2:13" x14ac:dyDescent="0.2">
      <c r="B23" s="64" t="s">
        <v>13</v>
      </c>
      <c r="C23" s="63">
        <v>31.076000000000001</v>
      </c>
      <c r="D23" s="63">
        <v>61.785730778161501</v>
      </c>
      <c r="E23" s="63">
        <v>78.514518945684813</v>
      </c>
      <c r="F23" s="63">
        <v>95.26792022879691</v>
      </c>
      <c r="G23" s="63">
        <v>110.7605373126556</v>
      </c>
      <c r="H23" s="63">
        <v>126.17316567686507</v>
      </c>
      <c r="I23" s="63">
        <v>103.80064573093165</v>
      </c>
      <c r="J23" s="63">
        <v>136.02575795544101</v>
      </c>
      <c r="K23" s="60">
        <f t="shared" si="8"/>
        <v>5.3267269011101348E-2</v>
      </c>
      <c r="L23" s="60">
        <f t="shared" si="9"/>
        <v>4.5680650807016887E-2</v>
      </c>
      <c r="M23" s="60">
        <f t="shared" si="10"/>
        <v>5.6204470966534359E-2</v>
      </c>
    </row>
    <row r="25" spans="2:13" x14ac:dyDescent="0.2">
      <c r="B25" s="17" t="s">
        <v>87</v>
      </c>
    </row>
    <row r="26" spans="2:13" ht="25.5" x14ac:dyDescent="0.2">
      <c r="B26" s="99"/>
      <c r="C26" s="99">
        <v>2013</v>
      </c>
      <c r="D26" s="107" t="s">
        <v>14</v>
      </c>
      <c r="E26" s="108"/>
      <c r="F26" s="108"/>
      <c r="G26" s="108"/>
      <c r="H26" s="109"/>
      <c r="I26" s="15" t="s">
        <v>15</v>
      </c>
      <c r="J26" s="15" t="s">
        <v>16</v>
      </c>
      <c r="K26" s="104" t="s">
        <v>18</v>
      </c>
      <c r="L26" s="105"/>
      <c r="M26" s="106"/>
    </row>
    <row r="27" spans="2:13" ht="25.5" x14ac:dyDescent="0.2">
      <c r="B27" s="100"/>
      <c r="C27" s="100"/>
      <c r="D27" s="56">
        <v>2020</v>
      </c>
      <c r="E27" s="56">
        <v>2025</v>
      </c>
      <c r="F27" s="56">
        <v>2030</v>
      </c>
      <c r="G27" s="56">
        <v>2035</v>
      </c>
      <c r="H27" s="56">
        <v>2040</v>
      </c>
      <c r="I27" s="15">
        <v>2040</v>
      </c>
      <c r="J27" s="15">
        <v>2040</v>
      </c>
      <c r="K27" s="15" t="s">
        <v>17</v>
      </c>
      <c r="L27" s="15" t="s">
        <v>15</v>
      </c>
      <c r="M27" s="15" t="s">
        <v>16</v>
      </c>
    </row>
    <row r="28" spans="2:13" x14ac:dyDescent="0.2">
      <c r="B28" s="64" t="s">
        <v>6</v>
      </c>
      <c r="C28" s="63">
        <f>SUM(C29:C35)</f>
        <v>5235.7899999999991</v>
      </c>
      <c r="D28" s="63">
        <f t="shared" ref="D28:J28" si="11">SUM(D29:D35)</f>
        <v>5535.9626306972705</v>
      </c>
      <c r="E28" s="63">
        <f t="shared" si="11"/>
        <v>5768.3416540689996</v>
      </c>
      <c r="F28" s="63">
        <f t="shared" si="11"/>
        <v>5980.4505866419568</v>
      </c>
      <c r="G28" s="63">
        <f t="shared" si="11"/>
        <v>6169.6850154009489</v>
      </c>
      <c r="H28" s="63">
        <f t="shared" si="11"/>
        <v>6337.6962211893097</v>
      </c>
      <c r="I28" s="63">
        <f t="shared" si="11"/>
        <v>5918.6854210481188</v>
      </c>
      <c r="J28" s="63">
        <f t="shared" si="11"/>
        <v>6614.4308168452189</v>
      </c>
      <c r="K28" s="60">
        <f t="shared" ref="K28:K35" si="12">(H28/C28)^(1/27)-1</f>
        <v>7.0990645510080608E-3</v>
      </c>
      <c r="L28" s="60">
        <f>(I28/C28)^(1/27)-1</f>
        <v>4.5509400194809757E-3</v>
      </c>
      <c r="M28" s="60">
        <f>(J28/C28)^(1/27)-1</f>
        <v>8.6944684587775267E-3</v>
      </c>
    </row>
    <row r="29" spans="2:13" x14ac:dyDescent="0.2">
      <c r="B29" s="21" t="s">
        <v>7</v>
      </c>
      <c r="C29" s="22">
        <v>92.251000000000005</v>
      </c>
      <c r="D29" s="22">
        <v>73.506028786698778</v>
      </c>
      <c r="E29" s="22">
        <v>62.784646547409537</v>
      </c>
      <c r="F29" s="22">
        <v>53.538721636032506</v>
      </c>
      <c r="G29" s="22">
        <v>45.479914325969844</v>
      </c>
      <c r="H29" s="22">
        <v>38.449103389003099</v>
      </c>
      <c r="I29" s="22">
        <v>35.971750035638195</v>
      </c>
      <c r="J29" s="22">
        <v>40.086050690373426</v>
      </c>
      <c r="K29" s="23">
        <f t="shared" si="12"/>
        <v>-3.1894287556964995E-2</v>
      </c>
      <c r="L29" s="23">
        <f t="shared" ref="L29:L35" si="13">(I29/C29)^(1/27)-1</f>
        <v>-3.4279391368382872E-2</v>
      </c>
      <c r="M29" s="23">
        <f t="shared" ref="M29:M35" si="14">(J29/C29)^(1/27)-1</f>
        <v>-3.0398197018065565E-2</v>
      </c>
    </row>
    <row r="30" spans="2:13" x14ac:dyDescent="0.2">
      <c r="B30" s="64" t="s">
        <v>8</v>
      </c>
      <c r="C30" s="63">
        <v>1391.377</v>
      </c>
      <c r="D30" s="63">
        <v>1558.1280881921223</v>
      </c>
      <c r="E30" s="63">
        <v>1710.0242712489016</v>
      </c>
      <c r="F30" s="63">
        <v>1882.4566785932789</v>
      </c>
      <c r="G30" s="63">
        <v>2052.56768610464</v>
      </c>
      <c r="H30" s="63">
        <v>2199.6058038058659</v>
      </c>
      <c r="I30" s="63">
        <v>2071.1832973342107</v>
      </c>
      <c r="J30" s="63">
        <v>2299.9167438289437</v>
      </c>
      <c r="K30" s="60">
        <f t="shared" si="12"/>
        <v>1.7107058036619494E-2</v>
      </c>
      <c r="L30" s="60">
        <f t="shared" si="13"/>
        <v>1.4843387944498909E-2</v>
      </c>
      <c r="M30" s="60">
        <f t="shared" si="14"/>
        <v>1.8788358894034296E-2</v>
      </c>
    </row>
    <row r="31" spans="2:13" x14ac:dyDescent="0.2">
      <c r="B31" s="21" t="s">
        <v>9</v>
      </c>
      <c r="C31" s="22">
        <v>1809.5279999999998</v>
      </c>
      <c r="D31" s="22">
        <v>1649.6198961146799</v>
      </c>
      <c r="E31" s="22">
        <v>1562.4991748281377</v>
      </c>
      <c r="F31" s="22">
        <v>1487.0734130595099</v>
      </c>
      <c r="G31" s="22">
        <v>1405.7699497138606</v>
      </c>
      <c r="H31" s="22">
        <v>1292.1008372056231</v>
      </c>
      <c r="I31" s="22">
        <v>1219.7317125139866</v>
      </c>
      <c r="J31" s="22">
        <v>1351.5332034062485</v>
      </c>
      <c r="K31" s="23">
        <f t="shared" si="12"/>
        <v>-1.2396470505231072E-2</v>
      </c>
      <c r="L31" s="23">
        <f t="shared" si="13"/>
        <v>-1.4502518368685213E-2</v>
      </c>
      <c r="M31" s="23">
        <f t="shared" si="14"/>
        <v>-1.0750183860915086E-2</v>
      </c>
    </row>
    <row r="32" spans="2:13" x14ac:dyDescent="0.2">
      <c r="B32" s="64" t="s">
        <v>10</v>
      </c>
      <c r="C32" s="63">
        <v>936.59300000000007</v>
      </c>
      <c r="D32" s="63">
        <v>1001.5689321880832</v>
      </c>
      <c r="E32" s="63">
        <v>1041.2673117449556</v>
      </c>
      <c r="F32" s="63">
        <v>1022.6103000696299</v>
      </c>
      <c r="G32" s="63">
        <v>998.34186409007657</v>
      </c>
      <c r="H32" s="63">
        <v>1002.4480644081636</v>
      </c>
      <c r="I32" s="63">
        <v>986.02214229851404</v>
      </c>
      <c r="J32" s="63">
        <v>1031.9048852127028</v>
      </c>
      <c r="K32" s="60">
        <f t="shared" si="12"/>
        <v>2.5198928984448976E-3</v>
      </c>
      <c r="L32" s="60">
        <f t="shared" si="13"/>
        <v>1.9066296877292555E-3</v>
      </c>
      <c r="M32" s="60">
        <f t="shared" si="14"/>
        <v>3.5958181431461345E-3</v>
      </c>
    </row>
    <row r="33" spans="2:13" x14ac:dyDescent="0.2">
      <c r="B33" s="21" t="s">
        <v>11</v>
      </c>
      <c r="C33" s="22">
        <v>690.60799999999995</v>
      </c>
      <c r="D33" s="22">
        <v>687.65022995595905</v>
      </c>
      <c r="E33" s="22">
        <v>692.47374906470918</v>
      </c>
      <c r="F33" s="22">
        <v>697.27724296679708</v>
      </c>
      <c r="G33" s="22">
        <v>702.06044748112504</v>
      </c>
      <c r="H33" s="22">
        <v>706.82312206147742</v>
      </c>
      <c r="I33" s="22">
        <v>704.50119389043516</v>
      </c>
      <c r="J33" s="22">
        <v>707.08175416122583</v>
      </c>
      <c r="K33" s="23">
        <f t="shared" si="12"/>
        <v>8.5992821598890323E-4</v>
      </c>
      <c r="L33" s="23">
        <f t="shared" si="13"/>
        <v>7.3796316026775166E-4</v>
      </c>
      <c r="M33" s="23">
        <f t="shared" si="14"/>
        <v>8.7348962185318513E-4</v>
      </c>
    </row>
    <row r="34" spans="2:13" x14ac:dyDescent="0.2">
      <c r="B34" s="64" t="s">
        <v>12</v>
      </c>
      <c r="C34" s="63">
        <v>84.947000000000003</v>
      </c>
      <c r="D34" s="63">
        <v>99.291935100190642</v>
      </c>
      <c r="E34" s="63">
        <v>109.45543391945752</v>
      </c>
      <c r="F34" s="63">
        <v>120.66300810854851</v>
      </c>
      <c r="G34" s="63">
        <v>133.14419422057199</v>
      </c>
      <c r="H34" s="63">
        <v>147.06868895796427</v>
      </c>
      <c r="I34" s="63">
        <v>129.98157210629762</v>
      </c>
      <c r="J34" s="63">
        <v>149.3175510668639</v>
      </c>
      <c r="K34" s="60">
        <f t="shared" si="12"/>
        <v>2.0536633910054336E-2</v>
      </c>
      <c r="L34" s="60">
        <f t="shared" si="13"/>
        <v>1.5879017692459696E-2</v>
      </c>
      <c r="M34" s="60">
        <f t="shared" si="14"/>
        <v>2.1110393568693819E-2</v>
      </c>
    </row>
    <row r="35" spans="2:13" x14ac:dyDescent="0.2">
      <c r="B35" s="18" t="s">
        <v>13</v>
      </c>
      <c r="C35" s="24">
        <v>230.48599999999942</v>
      </c>
      <c r="D35" s="24">
        <v>466.1975203595353</v>
      </c>
      <c r="E35" s="24">
        <v>589.83706671542814</v>
      </c>
      <c r="F35" s="24">
        <v>716.83122220815926</v>
      </c>
      <c r="G35" s="24">
        <v>832.32095946470474</v>
      </c>
      <c r="H35" s="24">
        <v>951.20060136121288</v>
      </c>
      <c r="I35" s="24">
        <v>771.29375286903633</v>
      </c>
      <c r="J35" s="24">
        <v>1034.5906284788612</v>
      </c>
      <c r="K35" s="23">
        <f t="shared" si="12"/>
        <v>5.3903922570999852E-2</v>
      </c>
      <c r="L35" s="23">
        <f t="shared" si="13"/>
        <v>4.5752023108935225E-2</v>
      </c>
      <c r="M35" s="23">
        <f t="shared" si="14"/>
        <v>5.718925479741932E-2</v>
      </c>
    </row>
  </sheetData>
  <mergeCells count="12">
    <mergeCell ref="B26:B27"/>
    <mergeCell ref="C26:C27"/>
    <mergeCell ref="D26:H26"/>
    <mergeCell ref="K26:M26"/>
    <mergeCell ref="B4:B5"/>
    <mergeCell ref="C4:C5"/>
    <mergeCell ref="D4:H4"/>
    <mergeCell ref="K4:M4"/>
    <mergeCell ref="B14:B15"/>
    <mergeCell ref="C14:C15"/>
    <mergeCell ref="D14:H14"/>
    <mergeCell ref="K14:M14"/>
  </mergeCells>
  <hyperlinks>
    <hyperlink ref="B1" location="Оглавление!A1" display="Оглавление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11</vt:i4>
      </vt:variant>
    </vt:vector>
  </HeadingPairs>
  <TitlesOfParts>
    <vt:vector size="37" baseType="lpstr">
      <vt:lpstr>Оглавление</vt:lpstr>
      <vt:lpstr>Первичная энергия</vt:lpstr>
      <vt:lpstr>Потребление - жидкие</vt:lpstr>
      <vt:lpstr>Добыча - жидкие</vt:lpstr>
      <vt:lpstr>Потребление - газ</vt:lpstr>
      <vt:lpstr>Добыча - газ</vt:lpstr>
      <vt:lpstr>Потребление - уголь</vt:lpstr>
      <vt:lpstr>Мир</vt:lpstr>
      <vt:lpstr>Северная Америка</vt:lpstr>
      <vt:lpstr>США</vt:lpstr>
      <vt:lpstr>Южная и Центральная Америка</vt:lpstr>
      <vt:lpstr>Европа</vt:lpstr>
      <vt:lpstr>ЕС-28</vt:lpstr>
      <vt:lpstr>СНГ</vt:lpstr>
      <vt:lpstr>Россия</vt:lpstr>
      <vt:lpstr>Развитая Азия</vt:lpstr>
      <vt:lpstr>Развивающаяся Азия</vt:lpstr>
      <vt:lpstr>Китай</vt:lpstr>
      <vt:lpstr>Индия</vt:lpstr>
      <vt:lpstr>Ближний Восток</vt:lpstr>
      <vt:lpstr>Африка</vt:lpstr>
      <vt:lpstr>Страны ОЭСР</vt:lpstr>
      <vt:lpstr>Страны не-ОЭСР</vt:lpstr>
      <vt:lpstr>Страны БРИКС</vt:lpstr>
      <vt:lpstr>Страны G-20</vt:lpstr>
      <vt:lpstr>Страны ЕАЭС</vt:lpstr>
      <vt:lpstr>'Добыча - газ'!_Hlk466345754</vt:lpstr>
      <vt:lpstr>'Добыча - жидкие'!_Hlk466345754</vt:lpstr>
      <vt:lpstr>'Первичная энергия'!_Hlk466345754</vt:lpstr>
      <vt:lpstr>'Потребление - газ'!_Hlk466345754</vt:lpstr>
      <vt:lpstr>'Потребление - жидкие'!_Hlk466345754</vt:lpstr>
      <vt:lpstr>'Потребление - уголь'!_Hlk466345754</vt:lpstr>
      <vt:lpstr>'Добыча - газ'!OLE_LINK176</vt:lpstr>
      <vt:lpstr>'Первичная энергия'!OLE_LINK176</vt:lpstr>
      <vt:lpstr>'Потребление - газ'!OLE_LINK176</vt:lpstr>
      <vt:lpstr>'Потребление - жидкие'!OLE_LINK176</vt:lpstr>
      <vt:lpstr>'Потребление - уголь'!OLE_LINK176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2016-11-24T20:13:55Z</dcterms:created>
  <dcterms:modified xsi:type="dcterms:W3CDTF">2016-11-29T09:15:49Z</dcterms:modified>
</cp:coreProperties>
</file>